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autoCompressPictures="0"/>
  <mc:AlternateContent xmlns:mc="http://schemas.openxmlformats.org/markup-compatibility/2006">
    <mc:Choice Requires="x15">
      <x15ac:absPath xmlns:x15ac="http://schemas.microsoft.com/office/spreadsheetml/2010/11/ac" url="C:\Users\GiuseppeDiPrima\Downloads\"/>
    </mc:Choice>
  </mc:AlternateContent>
  <xr:revisionPtr revIDLastSave="0" documentId="13_ncr:1_{872F1AEF-21E9-4F2E-984F-B5A4ADEDDBDD}"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_xlnm.Print_Area" localSheetId="3">Declaration!$A$1:$L$86</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E5" i="5"/>
  <c r="AB5" i="5"/>
  <c r="G61" i="6"/>
  <c r="B2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21" i="6"/>
  <c r="F21" i="6"/>
  <c r="H21" i="6"/>
  <c r="H24" i="6"/>
  <c r="F34" i="6"/>
  <c r="H34" i="6"/>
  <c r="F39" i="6"/>
  <c r="H39" i="6"/>
  <c r="F44" i="6"/>
  <c r="H44" i="6"/>
  <c r="G16" i="6"/>
  <c r="H16"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P27" i="4"/>
  <c r="G53"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<sst xmlns="http://schemas.openxmlformats.org/spreadsheetml/2006/main" count="15112" uniqueCount="12831">
  <si>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</si>
  <si>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</si>
  <si>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</si>
  <si>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</si>
  <si>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</si>
  <si>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</si>
  <si>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</si>
  <si>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</si>
  <si>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</si>
  <si>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</si>
  <si>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</si>
  <si>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</si>
  <si>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</si>
  <si>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</si>
  <si>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</si>
  <si>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</si>
  <si>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</si>
  <si>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</si>
  <si>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</si>
  <si>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</si>
  <si>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</si>
  <si>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</si>
  <si>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</si>
  <si>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</si>
  <si>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</si>
  <si>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</si>
  <si>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</si>
  <si>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</si>
  <si>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</si>
  <si>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</si>
  <si>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</si>
  <si>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</si>
  <si>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</si>
  <si>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</si>
  <si>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</si>
  <si>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</si>
  <si>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</si>
  <si>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</si>
  <si>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</si>
  <si>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</si>
  <si>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</si>
  <si>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</si>
  <si>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</si>
  <si>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</si>
  <si>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</si>
  <si>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</si>
  <si>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</si>
  <si>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</si>
  <si>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</si>
  <si>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</si>
  <si>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</si>
  <si>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</si>
  <si>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</si>
  <si>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</si>
  <si>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</si>
  <si>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</si>
  <si>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</si>
  <si>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</si>
  <si>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</si>
  <si>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</si>
  <si>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</si>
  <si>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</si>
  <si>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</si>
  <si>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</si>
  <si>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</si>
  <si>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</si>
  <si>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</si>
  <si>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</si>
  <si>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</si>
  <si>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</si>
  <si>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</si>
  <si>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</si>
  <si>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</si>
  <si>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</si>
  <si>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</si>
  <si>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</si>
  <si>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</si>
  <si>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</si>
  <si>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</si>
  <si>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</si>
  <si>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</si>
  <si>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</si>
  <si>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</si>
  <si>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</si>
  <si>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</si>
  <si>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</si>
  <si>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</si>
  <si>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</si>
  <si>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</si>
  <si>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</si>
  <si>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</si>
  <si>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</si>
  <si>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</si>
  <si>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</si>
  <si>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</si>
  <si>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</si>
  <si>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</si>
  <si>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</si>
  <si>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</si>
  <si>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</si>
  <si>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</si>
  <si>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</si>
  <si>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</si>
  <si>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</si>
  <si>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</si>
  <si>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</si>
  <si>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</si>
  <si>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</si>
  <si>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</si>
  <si>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</si>
  <si>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</si>
  <si>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</si>
  <si>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</si>
  <si>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</si>
  <si>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</si>
  <si>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</si>
  <si>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</si>
  <si>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</si>
  <si>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</si>
  <si>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</si>
  <si>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</si>
  <si>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</si>
  <si>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</si>
  <si>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</si>
  <si>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</si>
  <si>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</si>
  <si>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</si>
  <si>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</si>
  <si>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</si>
  <si>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</si>
  <si>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</si>
  <si>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</si>
  <si>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</si>
  <si>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</si>
  <si>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</si>
  <si>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</si>
  <si>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</si>
  <si>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</si>
  <si>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</si>
  <si>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</si>
  <si>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</si>
  <si>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</si>
  <si>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</si>
  <si>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</si>
  <si>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</si>
  <si>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</si>
  <si>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</si>
  <si>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</si>
  <si>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</si>
  <si>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</si>
  <si>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</si>
  <si>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</si>
  <si>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</si>
  <si>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</si>
  <si>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</si>
  <si>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</si>
  <si>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</si>
  <si>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</si>
  <si>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</si>
  <si>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</si>
  <si>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</si>
  <si>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</si>
  <si>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</si>
  <si>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</si>
  <si>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</si>
  <si>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</si>
  <si>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</si>
  <si>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</si>
  <si>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</si>
  <si>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</si>
  <si>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</si>
  <si>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</si>
  <si>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</si>
  <si>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</si>
  <si>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</si>
  <si>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</si>
  <si>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</si>
  <si>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</si>
  <si>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</si>
  <si>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</si>
  <si>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</si>
  <si>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</si>
  <si>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</si>
  <si>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</si>
  <si>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</si>
  <si>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</si>
  <si>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</si>
  <si>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</si>
  <si>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</si>
  <si>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</si>
  <si>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</si>
  <si>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</si>
  <si>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</si>
  <si>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</si>
  <si>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</si>
  <si>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</si>
  <si>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</si>
  <si>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</si>
  <si>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</si>
  <si>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</si>
  <si>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</si>
  <si>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</si>
  <si>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</si>
  <si>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</si>
  <si>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</si>
  <si>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</si>
  <si>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</si>
  <si>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</si>
  <si>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</si>
  <si>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</si>
  <si>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</si>
  <si>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</si>
  <si>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</si>
  <si>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</si>
  <si>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</si>
  <si>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</si>
  <si>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</si>
  <si>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</si>
  <si>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</si>
  <si>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</si>
  <si>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</si>
  <si>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</si>
  <si>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</si>
  <si>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</si>
  <si>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</si>
  <si>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</si>
  <si>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</si>
  <si>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</si>
  <si>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</si>
  <si>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</si>
  <si>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</si>
  <si>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</si>
  <si>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</si>
  <si>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</si>
  <si>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</si>
  <si>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</si>
  <si>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</si>
  <si>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</si>
  <si>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</si>
  <si>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</si>
  <si>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</si>
  <si>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</si>
  <si>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</si>
  <si>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</si>
  <si>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</si>
  <si>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</si>
  <si>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</si>
  <si>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</si>
  <si>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</si>
  <si>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</si>
  <si>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</si>
  <si>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</si>
  <si>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</si>
  <si>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</si>
  <si>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</si>
  <si>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</si>
  <si>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</si>
  <si>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</si>
  <si>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</si>
  <si>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</si>
  <si>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</si>
  <si>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</si>
  <si>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</si>
  <si>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</si>
  <si>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</si>
  <si>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</si>
  <si>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</si>
  <si>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</si>
  <si>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</si>
  <si>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</si>
  <si>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</si>
  <si>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</si>
  <si>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</si>
  <si>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</si>
  <si>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</si>
  <si>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</si>
  <si>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</si>
  <si>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</si>
  <si>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</si>
  <si>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</si>
  <si>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</si>
  <si>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</si>
  <si>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</si>
  <si>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</si>
  <si>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</si>
  <si>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</si>
  <si>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</si>
  <si>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</si>
  <si>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</si>
  <si>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</si>
  <si>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</si>
  <si>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</si>
  <si>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</si>
  <si>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</si>
  <si>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</si>
  <si>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</si>
  <si>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</si>
  <si>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</si>
  <si>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</si>
  <si>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</si>
  <si>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</si>
  <si>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</si>
  <si>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</si>
  <si>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</si>
  <si>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</si>
  <si>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</si>
  <si>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</si>
  <si>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</si>
  <si>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</si>
  <si>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</si>
  <si>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</si>
  <si>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</si>
  <si>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</si>
  <si>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</si>
  <si>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</si>
  <si>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</si>
  <si>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</si>
  <si>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</si>
  <si>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</si>
  <si>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</si>
  <si>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</si>
  <si>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</si>
  <si>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</si>
  <si>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</si>
  <si>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</si>
  <si>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</si>
  <si>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</si>
  <si>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</si>
  <si>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</si>
  <si>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</si>
  <si>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</si>
  <si>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</si>
  <si>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</si>
  <si>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</si>
  <si>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</si>
  <si>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</si>
  <si>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</si>
  <si>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</si>
  <si>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</si>
  <si>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</si>
  <si>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</si>
  <si>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</si>
  <si>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</si>
  <si>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</si>
  <si>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</si>
  <si>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</si>
  <si>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</si>
  <si>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</si>
  <si>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</si>
  <si>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</si>
  <si>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</si>
  <si>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</si>
  <si>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</si>
  <si>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</si>
  <si>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</si>
  <si>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</si>
  <si>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</si>
  <si>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</si>
  <si>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</si>
  <si>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</si>
  <si>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</si>
  <si>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</si>
  <si>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</si>
  <si>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</si>
  <si>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</si>
  <si>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</si>
  <si>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</si>
  <si>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</si>
  <si>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</si>
  <si>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</si>
  <si>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</si>
  <si>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</si>
  <si>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</si>
  <si>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</si>
  <si>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</si>
  <si>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</si>
  <si>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</si>
  <si>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</si>
  <si>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</si>
  <si>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</si>
  <si>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</si>
  <si>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</si>
  <si>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</si>
  <si>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</si>
  <si>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</si>
  <si>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</si>
  <si>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</si>
  <si>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</si>
  <si>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</si>
  <si>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</si>
  <si>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</si>
  <si>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</si>
  <si>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</si>
  <si>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</si>
  <si>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</si>
  <si>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</si>
  <si>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</si>
  <si>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</si>
  <si>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</si>
  <si>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</si>
  <si>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</si>
  <si>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</si>
  <si>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</si>
  <si>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</si>
  <si>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</si>
  <si>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</si>
  <si>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</si>
  <si>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</si>
  <si>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</si>
  <si>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</si>
  <si>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</si>
  <si>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</si>
  <si>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</si>
  <si>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</si>
  <si>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</si>
  <si>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</si>
  <si>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</si>
  <si>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</si>
  <si>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</si>
  <si>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</si>
  <si>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</si>
  <si>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</si>
  <si>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</si>
  <si>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</si>
  <si>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</si>
  <si>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</si>
  <si>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</si>
  <si>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</si>
  <si>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</si>
  <si>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</si>
  <si>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</si>
  <si>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</si>
  <si>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</si>
  <si>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</si>
  <si>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</si>
  <si>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</si>
  <si>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</si>
  <si>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</si>
  <si>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</si>
  <si>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</si>
  <si>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</si>
  <si>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</si>
  <si>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</si>
  <si>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</si>
  <si>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</si>
  <si>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</si>
  <si>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</si>
  <si>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</si>
  <si>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</si>
  <si>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</si>
  <si>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</si>
  <si>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</si>
  <si>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</si>
  <si>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</si>
  <si>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</si>
  <si>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</si>
  <si>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</si>
  <si>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</si>
  <si>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</si>
  <si>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</si>
  <si>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</si>
  <si>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</si>
  <si>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</si>
  <si>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</si>
  <si>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</si>
  <si>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</si>
  <si>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</si>
  <si>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</si>
  <si>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</si>
  <si>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</si>
  <si>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</si>
  <si>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</si>
  <si>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</si>
  <si>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</si>
  <si>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</si>
  <si>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</si>
  <si>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</si>
  <si>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</si>
  <si>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</si>
  <si>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</si>
  <si>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</si>
  <si>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</si>
  <si>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</si>
  <si>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</si>
  <si>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</si>
  <si>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</si>
  <si>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</si>
  <si>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</si>
  <si>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</si>
  <si>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</si>
  <si>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</si>
  <si>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</si>
  <si>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</si>
  <si>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</si>
  <si>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</si>
  <si>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</si>
  <si>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</si>
  <si>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</si>
  <si>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</si>
  <si>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</si>
  <si>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</si>
  <si>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</si>
  <si>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</si>
  <si>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</si>
  <si>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</si>
  <si>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</si>
  <si>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</si>
  <si>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</si>
  <si>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</si>
  <si>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</si>
  <si>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</si>
  <si>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</si>
  <si>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</si>
  <si>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</si>
  <si>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</si>
  <si>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</si>
  <si>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</si>
  <si>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</si>
  <si>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</si>
  <si>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</si>
  <si>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</si>
  <si>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</si>
  <si>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</si>
  <si>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</si>
  <si>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</si>
  <si>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</si>
  <si>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</si>
  <si>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</si>
  <si>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</si>
  <si>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</si>
  <si>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</si>
  <si>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</si>
  <si>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</si>
  <si>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</si>
  <si>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</si>
  <si>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</si>
  <si>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</si>
  <si>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</si>
  <si>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</si>
  <si>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</si>
  <si>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</si>
  <si>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</si>
  <si>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</si>
  <si>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</si>
  <si>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</si>
  <si>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</si>
  <si>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</si>
  <si>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</si>
  <si>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</si>
  <si>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</si>
  <si>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</si>
  <si>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</si>
  <si>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</si>
  <si>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</si>
  <si>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</si>
  <si>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</si>
  <si>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</si>
  <si>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</si>
  <si>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</si>
  <si>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</si>
  <si>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</si>
  <si>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</si>
  <si>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</si>
  <si>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</si>
  <si>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</si>
  <si>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</si>
  <si>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</si>
  <si>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</si>
  <si>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</si>
  <si>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</si>
  <si>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</si>
  <si>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</si>
  <si>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</si>
  <si>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</si>
  <si>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</si>
  <si>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</si>
  <si>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</si>
  <si>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</si>
  <si>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</si>
  <si>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</si>
  <si>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</si>
  <si>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</si>
  <si>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</si>
  <si>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</si>
  <si>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</si>
  <si>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</si>
  <si>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</si>
  <si>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</si>
  <si>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</si>
  <si>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</si>
  <si>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</si>
  <si>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</si>
  <si>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</si>
  <si>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</si>
  <si>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</si>
  <si>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</si>
  <si>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</si>
  <si>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</si>
  <si>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</si>
  <si>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</si>
  <si>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</si>
  <si>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</si>
  <si>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</si>
  <si>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</si>
  <si>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</si>
  <si>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</si>
  <si>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</si>
  <si>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</si>
  <si>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</si>
  <si>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</si>
  <si>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</si>
  <si>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</si>
  <si>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</si>
  <si>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</si>
  <si>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</si>
  <si>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</si>
  <si>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</si>
  <si>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</si>
  <si>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</si>
  <si>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</si>
  <si>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</si>
  <si>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</si>
  <si>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</si>
  <si>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</si>
  <si>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</si>
  <si>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</si>
  <si>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</si>
  <si>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</si>
  <si>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</si>
  <si>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</si>
  <si>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</si>
  <si>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</si>
  <si>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</si>
  <si>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</si>
  <si>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</si>
  <si>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</si>
  <si>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</si>
  <si>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</si>
  <si>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</si>
  <si>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</si>
  <si>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</si>
  <si>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</si>
  <si>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</si>
  <si>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</si>
  <si>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</si>
  <si>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</si>
  <si>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</si>
  <si>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</si>
  <si>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</si>
  <si>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</si>
  <si>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</si>
  <si>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</si>
  <si>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</si>
  <si>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</si>
  <si>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</si>
  <si>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</si>
  <si>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</si>
  <si>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</si>
  <si>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</si>
  <si>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</si>
  <si>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</si>
  <si>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</si>
  <si>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</si>
  <si>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</si>
  <si>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</si>
  <si>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</si>
  <si>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</si>
  <si>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</si>
  <si>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</si>
  <si>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</si>
  <si>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</si>
  <si>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</si>
  <si>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</si>
  <si>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</si>
  <si>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</si>
  <si>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</si>
  <si>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</si>
  <si>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</si>
  <si>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</si>
  <si>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</si>
  <si>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</si>
  <si>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</si>
  <si>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</si>
  <si>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</si>
  <si>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</si>
  <si>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</si>
  <si>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</si>
  <si>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</si>
  <si>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</si>
  <si>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</si>
  <si>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</si>
  <si>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</si>
  <si>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</si>
  <si>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</si>
  <si>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</si>
  <si>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</si>
  <si>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</si>
  <si>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</si>
  <si>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</si>
  <si>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</si>
  <si>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</si>
  <si>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</si>
  <si>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</si>
  <si>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</si>
  <si>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</si>
  <si>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</si>
  <si>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</si>
  <si>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</si>
  <si>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</si>
  <si>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</si>
  <si>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</si>
  <si>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</si>
  <si>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</si>
  <si>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</si>
  <si>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</si>
  <si>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</si>
  <si>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</si>
  <si>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</si>
  <si>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</si>
  <si>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</si>
  <si>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</si>
  <si>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</si>
  <si>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</si>
  <si>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</si>
  <si>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</si>
  <si>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</si>
  <si>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</si>
  <si>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</si>
  <si>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</si>
  <si>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</si>
  <si>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</si>
  <si>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</si>
  <si>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</si>
  <si>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</si>
  <si>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</si>
  <si>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</si>
  <si>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</si>
  <si>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</si>
  <si>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</si>
  <si>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</si>
  <si>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</si>
  <si>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</si>
  <si>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</si>
  <si>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</si>
  <si>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</si>
  <si>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</si>
  <si>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</si>
  <si>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</si>
  <si>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</si>
  <si>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</si>
  <si>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</si>
  <si>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</si>
  <si>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</si>
  <si>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</si>
  <si>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</si>
  <si>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</si>
  <si>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</si>
  <si>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</si>
  <si>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</si>
  <si>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</si>
  <si>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</si>
  <si>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</si>
  <si>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</si>
  <si>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</si>
  <si>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</si>
  <si>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</si>
  <si>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</si>
  <si>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</si>
  <si>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</si>
  <si>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</si>
  <si>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</si>
  <si>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</si>
  <si>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</si>
  <si>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</si>
  <si>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</si>
  <si>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</si>
  <si>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</si>
  <si>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</si>
  <si>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</si>
  <si>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</si>
  <si>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</si>
  <si>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</si>
  <si>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</si>
  <si>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</si>
  <si>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</si>
  <si>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</si>
  <si>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</si>
  <si>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</si>
  <si>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</si>
  <si>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</si>
  <si>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</si>
  <si>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</si>
  <si>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</si>
  <si>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</si>
  <si>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</si>
  <si>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</si>
  <si>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</si>
  <si>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</si>
  <si>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</si>
  <si>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</si>
  <si>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</si>
  <si>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</si>
  <si>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</si>
  <si>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</si>
  <si>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</si>
  <si>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</si>
  <si>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</si>
  <si>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</si>
  <si>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</si>
  <si>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</si>
  <si>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</si>
  <si>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</si>
  <si>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</si>
  <si>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</si>
  <si>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</si>
  <si>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</si>
  <si>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</si>
  <si>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</si>
  <si>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</si>
  <si>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</si>
  <si>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</si>
  <si>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</si>
  <si>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</si>
  <si>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</si>
  <si>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</si>
  <si>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</si>
  <si>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</si>
  <si>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</si>
  <si>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</si>
  <si>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</si>
  <si>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</si>
  <si>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</si>
  <si>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</si>
  <si>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</si>
  <si>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</si>
  <si>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</si>
  <si>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</si>
  <si>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</si>
  <si>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</si>
  <si>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</si>
  <si>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</si>
  <si>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</si>
  <si>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</si>
  <si>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</si>
  <si>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</si>
  <si>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</si>
  <si>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</si>
  <si>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</si>
  <si>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</si>
  <si>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</si>
  <si>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</si>
  <si>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</si>
  <si>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</si>
  <si>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</si>
  <si>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</si>
  <si>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</si>
  <si>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</si>
  <si>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</si>
  <si>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</si>
  <si>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</si>
  <si>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</si>
  <si>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</si>
  <si>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</si>
  <si>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</si>
  <si>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</si>
  <si>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</si>
  <si>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</si>
  <si>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</si>
  <si>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</si>
  <si>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</si>
  <si>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</si>
  <si>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</si>
  <si>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</si>
  <si>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</si>
  <si>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</si>
  <si>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</si>
  <si>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</si>
  <si>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</si>
  <si>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</si>
  <si>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</si>
  <si>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</si>
  <si>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</si>
  <si>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</si>
  <si>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</si>
  <si>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</si>
  <si>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</si>
  <si>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</si>
  <si>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</si>
  <si>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</si>
  <si>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</si>
  <si>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</si>
  <si>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</si>
  <si>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</si>
  <si>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</si>
  <si>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</si>
  <si>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</si>
  <si>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</si>
  <si>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</si>
  <si>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</si>
  <si>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</si>
  <si>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</si>
  <si>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</si>
  <si>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</si>
  <si>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</si>
  <si>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</si>
  <si>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</si>
  <si>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</si>
  <si>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</si>
  <si>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</si>
  <si>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</si>
  <si>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</si>
  <si>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</si>
  <si>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</si>
  <si>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</si>
  <si>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</si>
  <si>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</si>
  <si>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</si>
  <si>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</si>
  <si>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</si>
  <si>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</si>
  <si>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</si>
  <si>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</si>
  <si>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</si>
  <si>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</si>
  <si>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</si>
  <si>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</si>
  <si>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</si>
  <si>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</si>
  <si>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</si>
  <si>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</si>
  <si>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</si>
  <si>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</si>
  <si>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</si>
  <si>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</si>
  <si>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</si>
  <si>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</si>
  <si>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</si>
  <si>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</si>
  <si>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</si>
  <si>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</si>
  <si>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</si>
  <si>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</si>
  <si>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</si>
  <si>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</si>
  <si>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</si>
  <si>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</si>
  <si>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</si>
  <si>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</si>
  <si>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</si>
  <si>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</si>
  <si>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</si>
  <si>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</si>
  <si>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</si>
  <si>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</si>
  <si>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</si>
  <si>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</si>
  <si>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</si>
  <si>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</si>
  <si>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</si>
  <si>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</si>
  <si>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</si>
  <si>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</si>
  <si>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</si>
  <si>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</si>
  <si>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</si>
  <si>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</si>
  <si>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</si>
  <si>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</si>
  <si>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</si>
  <si>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</si>
  <si>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</si>
  <si>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</si>
  <si>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</si>
  <si>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</si>
  <si>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</si>
  <si>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</si>
  <si>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</si>
  <si>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</si>
  <si>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</si>
  <si>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</si>
  <si>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</si>
  <si>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</si>
  <si>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</si>
  <si>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</si>
  <si>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</si>
  <si>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</si>
  <si>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</si>
  <si>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</si>
  <si>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</si>
  <si>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</si>
  <si>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</si>
  <si>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</si>
  <si>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</si>
  <si>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</si>
  <si>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</si>
  <si>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</si>
  <si>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</si>
  <si>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</si>
  <si>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</si>
  <si>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</si>
  <si>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</si>
  <si>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</si>
  <si>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</si>
  <si>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</si>
  <si>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</si>
  <si>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</si>
  <si>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</si>
  <si>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</si>
  <si>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</si>
  <si>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</si>
  <si>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</si>
  <si>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</si>
  <si>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</si>
  <si>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</si>
  <si>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</si>
  <si>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</si>
  <si>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</si>
  <si>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</si>
  <si>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</si>
  <si>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</si>
  <si>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</si>
  <si>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</si>
  <si>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</si>
  <si>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</si>
  <si>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</si>
  <si>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</si>
  <si>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</si>
  <si>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</si>
  <si>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</si>
  <si>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</si>
  <si>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</si>
  <si>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</si>
  <si>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</si>
  <si>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</si>
  <si>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</si>
  <si>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</si>
  <si>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</si>
  <si>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</si>
  <si>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</si>
  <si>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</si>
  <si>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</si>
  <si>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</si>
  <si>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</si>
  <si>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</si>
  <si>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</si>
  <si>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</si>
  <si>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</si>
  <si>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</si>
  <si>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</si>
  <si>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</si>
  <si>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</si>
  <si>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</si>
  <si>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</si>
  <si>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</si>
  <si>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</si>
  <si>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</si>
  <si>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</si>
  <si>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</si>
  <si>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</si>
  <si>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</si>
  <si>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</si>
  <si>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</si>
  <si>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</si>
  <si>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</si>
  <si>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</si>
  <si>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</si>
  <si>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</si>
  <si>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</si>
  <si>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</si>
  <si>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</si>
  <si>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</si>
  <si>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</si>
  <si>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</si>
  <si>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</si>
  <si>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</si>
  <si>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</si>
  <si>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</si>
  <si>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</si>
  <si>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</si>
  <si>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</si>
  <si>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</si>
  <si>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</si>
  <si>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</si>
  <si>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</si>
  <si>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</si>
  <si>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</si>
  <si>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</si>
  <si>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</si>
  <si>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</si>
  <si>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</si>
  <si>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</si>
  <si>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</si>
  <si>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</si>
  <si>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</si>
  <si>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</si>
  <si>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</si>
  <si>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</si>
  <si>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</si>
  <si>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</si>
  <si>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</si>
  <si>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</si>
  <si>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</si>
  <si>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</si>
  <si>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</si>
  <si>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</si>
  <si>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</si>
  <si>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</si>
  <si>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</si>
  <si>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</si>
  <si>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</si>
  <si>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</si>
  <si>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</si>
  <si>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</si>
  <si>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</si>
  <si>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</si>
  <si>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</si>
  <si>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</si>
  <si>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</si>
  <si>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</si>
  <si>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</si>
  <si>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</si>
  <si>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</si>
  <si>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</si>
  <si>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</si>
  <si>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</si>
  <si>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</si>
  <si>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</si>
  <si>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</si>
  <si>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</si>
  <si>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</si>
  <si>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</si>
  <si>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</si>
  <si>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</si>
  <si>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</si>
  <si>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</si>
  <si>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</si>
  <si>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</si>
  <si>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</si>
  <si>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</si>
  <si>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</si>
  <si>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</si>
  <si>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</si>
  <si>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</si>
  <si>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</si>
  <si>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</si>
  <si>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</si>
  <si>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</si>
  <si>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</si>
  <si>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</si>
  <si>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</si>
  <si>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</si>
  <si>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</si>
  <si>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</si>
  <si>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</si>
  <si>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</si>
  <si>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</si>
  <si>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</si>
  <si>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</si>
  <si>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</si>
  <si>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</si>
  <si>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</si>
  <si>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</si>
  <si>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</si>
  <si>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</si>
  <si>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</si>
  <si>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</si>
  <si>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</si>
  <si>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</si>
  <si>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</si>
  <si>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</si>
  <si>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</si>
  <si>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</si>
  <si>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</si>
  <si>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</si>
  <si>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</si>
  <si>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</si>
  <si>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</si>
  <si>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</si>
  <si>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</si>
  <si>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</si>
  <si>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</si>
  <si>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</si>
  <si>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</si>
  <si>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</si>
  <si>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</si>
  <si>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</si>
  <si>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</si>
  <si>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</si>
  <si>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</si>
  <si>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</si>
  <si>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</si>
  <si>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</si>
  <si>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</si>
  <si>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</si>
  <si>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</si>
  <si>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</si>
  <si>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</si>
  <si>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</si>
  <si>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</si>
  <si>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</si>
  <si>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</si>
  <si>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</si>
  <si>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</si>
  <si>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</si>
  <si>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</si>
  <si>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</si>
  <si>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</si>
  <si>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</si>
  <si>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</si>
  <si>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</si>
  <si>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</si>
  <si>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</si>
  <si>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</si>
  <si>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</si>
  <si>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</si>
  <si>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</si>
  <si>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</si>
  <si>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</si>
  <si>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</si>
  <si>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</si>
  <si>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</si>
  <si>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</si>
  <si>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</si>
  <si>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</si>
  <si>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</si>
  <si>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</si>
  <si>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</si>
  <si>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</si>
  <si>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</si>
  <si>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</si>
  <si>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</si>
  <si>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</si>
  <si>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</si>
  <si>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</si>
  <si>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</si>
  <si>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</si>
  <si>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</si>
  <si>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</si>
  <si>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</si>
  <si>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</si>
  <si>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</si>
  <si>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</si>
  <si>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</si>
  <si>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</si>
  <si>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</si>
  <si>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</si>
  <si>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</si>
  <si>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</si>
  <si>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</si>
  <si>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</si>
  <si>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</si>
  <si>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</si>
  <si>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</si>
  <si>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</si>
  <si>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</si>
  <si>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</si>
  <si>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</si>
  <si>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</si>
  <si>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</si>
  <si>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</si>
  <si>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</si>
  <si>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</si>
  <si>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</si>
  <si>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</si>
  <si>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</si>
  <si>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</si>
  <si>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</si>
  <si>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</si>
  <si>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</si>
  <si>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</si>
  <si>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</si>
  <si>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</si>
  <si>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</si>
  <si>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</si>
  <si>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</si>
  <si>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</si>
  <si>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</si>
  <si>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</si>
  <si>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</si>
  <si>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</si>
  <si>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</si>
  <si>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</si>
  <si>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</si>
  <si>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</si>
  <si>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</si>
  <si>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</si>
  <si>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</si>
  <si>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</si>
  <si>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</si>
  <si>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</si>
  <si>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</si>
  <si>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</si>
  <si>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</si>
  <si>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</si>
  <si>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</si>
  <si>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</si>
  <si>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</si>
  <si>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</si>
  <si>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</si>
  <si>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</si>
  <si>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</si>
  <si>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</si>
  <si>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</si>
  <si>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</si>
  <si>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</si>
  <si>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</si>
  <si>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</si>
  <si>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</si>
  <si>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</si>
  <si>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</si>
  <si>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</si>
  <si>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</si>
  <si>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</si>
  <si>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</si>
  <si>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</si>
  <si>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</si>
  <si>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</si>
  <si>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</si>
  <si>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</si>
  <si>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</si>
  <si>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</si>
  <si>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</si>
  <si>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</si>
  <si>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</si>
  <si>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</si>
  <si>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</si>
  <si>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</si>
  <si>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</si>
  <si>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</si>
  <si>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</si>
  <si>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</si>
  <si>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</si>
  <si>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</si>
  <si>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</si>
  <si>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</si>
  <si>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</si>
  <si>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</si>
  <si>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</si>
  <si>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</si>
  <si>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</si>
  <si>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</si>
  <si>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</si>
  <si>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</si>
  <si>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</si>
  <si>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</si>
  <si>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</si>
  <si>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</si>
  <si>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</si>
  <si>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</si>
  <si>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</si>
  <si>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</si>
  <si>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</si>
  <si>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</si>
  <si>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</si>
  <si>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</si>
  <si>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</si>
  <si>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</si>
  <si>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</si>
  <si>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</si>
  <si>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</si>
  <si>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</si>
  <si>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</si>
  <si>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</si>
  <si>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</si>
  <si>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</si>
  <si>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</si>
  <si>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</si>
  <si>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</si>
  <si>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</si>
  <si>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</si>
  <si>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</si>
  <si>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</si>
  <si>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</si>
  <si>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</si>
  <si>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</si>
  <si>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</si>
  <si>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</si>
  <si>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</si>
  <si>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</si>
  <si>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</si>
  <si>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</si>
  <si>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</si>
  <si>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</si>
  <si>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</si>
  <si>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</si>
  <si>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</si>
  <si>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</si>
  <si>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</si>
  <si>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</si>
  <si>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</si>
  <si>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</si>
  <si>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</si>
  <si>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</si>
  <si>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</si>
  <si>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</si>
  <si>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</si>
  <si>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</si>
  <si>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</si>
  <si>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</si>
  <si>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</si>
  <si>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</si>
  <si>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</si>
  <si>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</si>
  <si>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</si>
  <si>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</si>
  <si>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</si>
  <si>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</si>
  <si>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</si>
  <si>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</si>
  <si>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</si>
  <si>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</si>
  <si>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</si>
  <si>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</si>
  <si>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</si>
  <si>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</si>
  <si>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</si>
  <si>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</si>
  <si>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</si>
  <si>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</si>
  <si>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</si>
  <si>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</si>
  <si>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</si>
  <si>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</si>
  <si>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</si>
  <si>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</si>
  <si>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</si>
  <si>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</si>
  <si>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</si>
  <si>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</si>
  <si>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</si>
  <si>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</si>
  <si>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</si>
  <si>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</si>
  <si>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</si>
  <si>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</si>
  <si>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</si>
  <si>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</si>
  <si>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</si>
  <si>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</si>
  <si>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</si>
  <si>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</si>
  <si>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</si>
  <si>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</si>
  <si>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</si>
  <si>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</si>
  <si>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</si>
  <si>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</si>
  <si>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</si>
  <si>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</si>
  <si>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</si>
  <si>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</si>
  <si>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</si>
  <si>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</si>
  <si>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</si>
  <si>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</si>
  <si>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</si>
  <si>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</si>
  <si>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</si>
  <si>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</si>
  <si>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</si>
  <si>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</si>
  <si>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</si>
  <si>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</si>
  <si>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</si>
  <si>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</si>
  <si>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</si>
  <si>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</si>
  <si>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</si>
  <si>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</si>
  <si>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</si>
  <si>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</si>
  <si>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</si>
  <si>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</si>
  <si>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</si>
  <si>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</si>
  <si>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</si>
  <si>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</si>
  <si>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</si>
  <si>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</si>
  <si>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</si>
  <si>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</si>
  <si>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</si>
  <si>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</si>
  <si>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</si>
  <si>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</si>
  <si>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</si>
  <si>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</si>
  <si>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</si>
  <si>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</si>
  <si>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</si>
  <si>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</si>
  <si>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</si>
  <si>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</si>
  <si>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</si>
  <si>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</si>
  <si>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</si>
  <si>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</si>
  <si>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</si>
  <si>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</si>
  <si>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</si>
  <si>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</si>
  <si>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</si>
  <si>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</si>
  <si>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</si>
  <si>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</si>
  <si>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</si>
  <si>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</si>
  <si>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</si>
  <si>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</si>
  <si>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</si>
  <si>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</si>
  <si>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</si>
  <si>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</si>
  <si>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</si>
  <si>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</si>
  <si>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</si>
  <si>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</si>
  <si>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</si>
  <si>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</si>
  <si>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</si>
  <si>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</si>
  <si>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</si>
  <si>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</si>
  <si>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</si>
  <si>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</si>
  <si>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</si>
  <si>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</si>
  <si>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</si>
  <si>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</si>
  <si>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</si>
  <si>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</si>
  <si>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</si>
  <si>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</si>
  <si>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</si>
  <si>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</si>
  <si>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</si>
  <si>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</si>
  <si>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</si>
  <si>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</si>
  <si>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</si>
  <si>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</si>
  <si>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</si>
  <si>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</si>
  <si>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</si>
  <si>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</si>
  <si>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</si>
  <si>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</si>
  <si>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</si>
  <si>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</si>
  <si>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</si>
  <si>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</si>
  <si>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</si>
  <si>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</si>
  <si>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</si>
  <si>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</si>
  <si>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</si>
  <si>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</si>
  <si>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</si>
  <si>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</si>
  <si>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</si>
  <si>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</si>
  <si>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</si>
  <si>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</si>
  <si>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</si>
  <si>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</si>
  <si>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</si>
  <si>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</si>
  <si>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</si>
  <si>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</si>
  <si>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</si>
  <si>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</si>
  <si>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</si>
  <si>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</si>
  <si>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</si>
  <si>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</si>
  <si>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</si>
  <si>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</si>
  <si>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</si>
  <si>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</si>
  <si>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</si>
  <si>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</si>
  <si>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</si>
  <si>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</si>
  <si>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</si>
  <si>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</si>
  <si>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</si>
  <si>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</si>
  <si>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</si>
  <si>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</si>
  <si>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</si>
  <si>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</si>
  <si>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</si>
  <si>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</si>
  <si>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</si>
  <si>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</si>
  <si>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</si>
  <si>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</si>
  <si>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</si>
  <si>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</si>
  <si>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</si>
  <si>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</si>
  <si>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</si>
  <si>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</si>
  <si>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</si>
  <si>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</si>
  <si>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</si>
  <si>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</si>
  <si>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</si>
  <si>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</si>
  <si>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</si>
  <si>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</si>
  <si>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</si>
  <si>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</si>
  <si>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</si>
  <si>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</si>
  <si>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</si>
  <si>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</si>
  <si>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</si>
  <si>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</si>
  <si>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</si>
  <si>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</si>
  <si>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</si>
  <si>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</si>
  <si>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</si>
  <si>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</si>
  <si>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</si>
  <si>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</si>
  <si>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</si>
  <si>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</si>
  <si>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</si>
  <si>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</si>
  <si>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</si>
  <si>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</si>
  <si>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</si>
  <si>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</si>
  <si>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</si>
  <si>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</si>
  <si>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</si>
  <si>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</si>
  <si>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</si>
  <si>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</si>
  <si>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</si>
  <si>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</si>
  <si>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</si>
  <si>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</si>
  <si>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</si>
  <si>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</si>
  <si>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</si>
  <si>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</si>
  <si>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</si>
  <si>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</si>
  <si>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</si>
  <si>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</si>
  <si>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</si>
  <si>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</si>
  <si>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</si>
  <si>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</si>
  <si>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</si>
  <si>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</si>
  <si>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</si>
  <si>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</si>
  <si>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</si>
  <si>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</si>
  <si>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</si>
  <si>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</si>
  <si>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</si>
  <si>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</si>
  <si>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</si>
  <si>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</si>
  <si>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</si>
  <si>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</si>
  <si>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</si>
  <si>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</si>
  <si>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</si>
  <si>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</si>
  <si>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</si>
  <si>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</si>
  <si>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</si>
  <si>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</si>
  <si>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</si>
  <si>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</si>
  <si>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</si>
  <si>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</si>
  <si>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</si>
  <si>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</si>
  <si>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</si>
  <si>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</si>
  <si>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</si>
  <si>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</si>
  <si>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</si>
  <si>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</si>
  <si>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</si>
  <si>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</si>
  <si>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</si>
  <si>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</si>
  <si>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</si>
  <si>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</si>
  <si>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</si>
  <si>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</si>
  <si>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</si>
  <si>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</si>
  <si>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</si>
  <si>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</si>
  <si>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</si>
  <si>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</si>
  <si>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</si>
  <si>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</si>
  <si>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</si>
  <si>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</si>
  <si>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</si>
  <si>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</si>
  <si>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</si>
  <si>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</si>
  <si>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</si>
  <si>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</si>
  <si>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</si>
  <si>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</si>
  <si>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</si>
  <si>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</si>
  <si>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</si>
  <si>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</si>
  <si>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</si>
  <si>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</si>
  <si>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</si>
  <si>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</si>
  <si>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</si>
  <si>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</si>
  <si>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</si>
  <si>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</si>
  <si>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</si>
  <si>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</si>
  <si>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</si>
  <si>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</si>
  <si>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</si>
  <si>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</si>
  <si>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</si>
  <si>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</si>
  <si>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</si>
  <si>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</si>
  <si>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</si>
  <si>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</si>
  <si>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</si>
  <si>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</si>
  <si>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</si>
  <si>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</si>
  <si>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</si>
  <si>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</si>
  <si>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</si>
  <si>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</si>
  <si>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</si>
  <si>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</si>
  <si>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</si>
  <si>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</si>
  <si>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</si>
  <si>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</si>
  <si>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</si>
  <si>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</si>
  <si>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</si>
  <si>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</si>
  <si>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</si>
  <si>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</si>
  <si>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</si>
  <si>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</si>
  <si>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</si>
  <si>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</si>
  <si>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</si>
  <si>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</si>
  <si>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</si>
  <si>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</si>
  <si>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</si>
  <si>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</si>
  <si>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</si>
  <si>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</si>
  <si>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</si>
  <si>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</si>
  <si>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</si>
  <si>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</si>
  <si>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</si>
  <si>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</si>
  <si>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</si>
  <si>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</si>
  <si>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</si>
  <si>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</si>
  <si>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</si>
  <si>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</si>
  <si>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</si>
  <si>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</si>
  <si>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</si>
  <si>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</si>
  <si>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</si>
  <si>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</si>
  <si>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</si>
  <si>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</si>
  <si>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</si>
  <si>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</si>
  <si>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</si>
  <si>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</si>
  <si>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</si>
  <si>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</si>
  <si>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</si>
  <si>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</si>
  <si>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</si>
  <si>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</si>
  <si>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</si>
  <si>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</si>
  <si>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</si>
  <si>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</si>
  <si>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</si>
  <si>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</si>
  <si>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</si>
  <si>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</si>
  <si>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</si>
  <si>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</si>
  <si>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</si>
  <si>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</si>
  <si>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</si>
  <si>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</si>
  <si>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</si>
  <si>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</si>
  <si>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</si>
  <si>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</si>
  <si>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</si>
  <si>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</si>
  <si>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</si>
  <si>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</si>
  <si>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</si>
  <si>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</si>
  <si>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</si>
  <si>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</si>
  <si>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</si>
  <si>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</si>
  <si>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</si>
  <si>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</si>
  <si>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</si>
  <si>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</si>
  <si>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</si>
  <si>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</si>
  <si>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</si>
  <si>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</si>
  <si>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</si>
  <si>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</si>
  <si>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</si>
  <si>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</si>
  <si>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</si>
  <si>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</si>
  <si>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</si>
  <si>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</si>
  <si>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</si>
  <si>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</si>
  <si>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</si>
  <si>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</si>
  <si>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</si>
  <si>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</si>
  <si>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</si>
  <si>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</si>
  <si>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</si>
  <si>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</si>
  <si>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</si>
  <si>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</si>
  <si>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</si>
  <si>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</si>
  <si>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</si>
  <si>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</si>
  <si>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</si>
  <si>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</si>
  <si>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</si>
  <si>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</si>
  <si>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</si>
  <si>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</si>
  <si>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</si>
  <si>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</si>
  <si>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</si>
  <si>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</si>
  <si>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</si>
  <si>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</si>
  <si>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</si>
  <si>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</si>
  <si>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</si>
  <si>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</si>
  <si>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</si>
  <si>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</si>
  <si>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</si>
  <si>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</si>
  <si>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</si>
  <si>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</si>
  <si>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</si>
  <si>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</si>
  <si>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</si>
  <si>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</si>
  <si>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</si>
  <si>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</si>
  <si>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</si>
  <si>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</si>
  <si>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</si>
  <si>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</si>
  <si>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</si>
  <si>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</si>
  <si>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</si>
  <si>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</si>
  <si>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</si>
  <si>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</si>
  <si>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</si>
  <si>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</si>
  <si>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</si>
  <si>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</si>
  <si>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</si>
  <si>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</si>
  <si>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</si>
  <si>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</si>
  <si>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</si>
  <si>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</si>
  <si>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</si>
  <si>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</si>
  <si>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</si>
  <si>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</si>
  <si>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</si>
  <si>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</si>
  <si>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</si>
  <si>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</si>
  <si>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</si>
  <si>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</si>
  <si>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</si>
  <si>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</si>
  <si>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</si>
  <si>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</si>
  <si>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</si>
  <si>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</si>
  <si>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</si>
  <si>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</si>
  <si>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</si>
  <si>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</si>
  <si>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</si>
  <si>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</si>
  <si>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</si>
  <si>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</si>
  <si>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</si>
  <si>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</si>
  <si>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</si>
  <si>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</si>
  <si>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</si>
  <si>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</si>
  <si>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</si>
  <si>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</si>
  <si>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</si>
  <si>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</si>
  <si>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</si>
  <si>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</si>
  <si>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</si>
  <si>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</si>
  <si>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</si>
  <si>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</si>
  <si>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</si>
  <si>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</si>
  <si>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</si>
  <si>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</si>
  <si>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</si>
  <si>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</si>
  <si>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</si>
  <si>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</si>
  <si>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</si>
  <si>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</si>
  <si>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</si>
  <si>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</si>
  <si>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</si>
  <si>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</si>
  <si>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</si>
  <si>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</si>
  <si>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</si>
  <si>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</si>
  <si>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</si>
  <si>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</si>
  <si>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</si>
  <si>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</si>
  <si>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</si>
  <si>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</si>
  <si>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</si>
  <si>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</si>
  <si>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</si>
  <si>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</si>
  <si>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</si>
  <si>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</si>
  <si>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</si>
  <si>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</si>
  <si>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</si>
  <si>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</si>
  <si>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</si>
  <si>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</si>
  <si>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</si>
  <si>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</si>
  <si>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</si>
  <si>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</si>
  <si>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</si>
  <si>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</si>
  <si>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</si>
  <si>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</si>
  <si>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</si>
  <si>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</si>
  <si>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</si>
  <si>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</si>
  <si>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</si>
  <si>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</si>
  <si>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</si>
  <si>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</si>
  <si>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</si>
  <si>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</si>
  <si>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</si>
  <si>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</si>
  <si>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</si>
  <si>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</si>
  <si>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</si>
  <si>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</si>
  <si>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</si>
  <si>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</si>
  <si>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</si>
  <si>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</si>
  <si>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</si>
  <si>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</si>
  <si>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</si>
  <si>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</si>
  <si>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</si>
  <si>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</si>
  <si>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</si>
  <si>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</si>
  <si>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</si>
  <si>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</si>
  <si>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</si>
  <si>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</si>
  <si>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</si>
  <si>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</si>
  <si>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</si>
  <si>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</si>
  <si>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</si>
  <si>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</si>
  <si>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</si>
  <si>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</si>
  <si>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</si>
  <si>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</si>
  <si>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</si>
  <si>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</si>
  <si>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</si>
  <si>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</si>
  <si>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</si>
  <si>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</si>
  <si>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</si>
  <si>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</si>
  <si>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</si>
  <si>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</si>
  <si>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</si>
  <si>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</si>
  <si>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</si>
  <si>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</si>
  <si>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</si>
  <si>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</si>
  <si>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</si>
  <si>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</si>
  <si>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</si>
  <si>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</si>
  <si>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</si>
  <si>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</si>
  <si>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</si>
  <si>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</si>
  <si>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</si>
  <si>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</si>
  <si>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</si>
  <si>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</si>
  <si>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</si>
  <si>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</si>
  <si>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</si>
  <si>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</si>
  <si>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</si>
  <si>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</si>
  <si>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</si>
  <si>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</si>
  <si>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</si>
  <si>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</si>
  <si>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</si>
  <si>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</si>
  <si>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</si>
  <si>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</si>
  <si>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</si>
  <si>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</si>
  <si>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</si>
  <si>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</si>
  <si>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</si>
  <si>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</si>
  <si>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</si>
  <si>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</si>
  <si>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</si>
  <si>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</si>
  <si>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</si>
  <si>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</si>
  <si>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</si>
  <si>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</si>
  <si>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</si>
  <si>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</si>
  <si>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</si>
  <si>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</si>
  <si>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</si>
  <si>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</si>
  <si>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</si>
  <si>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</si>
  <si>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</si>
  <si>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</si>
  <si>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</si>
  <si>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</si>
  <si>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</si>
  <si>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</si>
  <si>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</si>
  <si>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</si>
  <si>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</si>
  <si>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</si>
  <si>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</si>
  <si>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</si>
  <si>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</si>
  <si>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</si>
  <si>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</si>
  <si>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</si>
  <si>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</si>
  <si>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</si>
  <si>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</si>
  <si>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</si>
  <si>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</si>
  <si>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</si>
  <si>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</si>
  <si>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</si>
  <si>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</si>
  <si>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</si>
  <si>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</si>
  <si>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</si>
  <si>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</si>
  <si>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</si>
  <si>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</si>
  <si>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</si>
  <si>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</si>
  <si>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</si>
  <si>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</si>
  <si>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</si>
  <si>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</si>
  <si>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</si>
  <si>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</si>
  <si>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</si>
  <si>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</si>
  <si>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</si>
  <si>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</si>
  <si>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</si>
  <si>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</si>
  <si>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</si>
  <si>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</si>
  <si>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</si>
  <si>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</si>
  <si>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</si>
  <si>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</si>
  <si>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</si>
  <si>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</si>
  <si>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</si>
  <si>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</si>
  <si>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</si>
  <si>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</si>
  <si>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</si>
  <si>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</si>
  <si>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</si>
  <si>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</si>
  <si>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</si>
  <si>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</si>
  <si>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</si>
  <si>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</si>
  <si>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</si>
  <si>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</si>
  <si>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</si>
  <si>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</si>
  <si>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</si>
  <si>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</si>
  <si>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</si>
  <si>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</si>
  <si>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</si>
  <si>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</si>
  <si>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</si>
  <si>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</si>
  <si>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</si>
  <si>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</si>
  <si>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</si>
  <si>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</si>
  <si>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</si>
  <si>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</si>
  <si>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</si>
  <si>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</si>
  <si>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</si>
  <si>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</si>
  <si>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</si>
  <si>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</si>
  <si>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</si>
  <si>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</si>
  <si>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</si>
  <si>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</si>
  <si>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</si>
  <si>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</si>
  <si>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</si>
  <si>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</si>
  <si>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</si>
  <si>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</si>
  <si>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</si>
  <si>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</si>
  <si>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</si>
  <si>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</si>
  <si>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</si>
  <si>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</si>
  <si>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</si>
  <si>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</si>
  <si>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</si>
  <si>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</si>
  <si>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</si>
  <si>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</si>
  <si>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</si>
  <si>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</si>
  <si>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</si>
  <si>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</si>
  <si>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</si>
  <si>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</si>
  <si>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</si>
  <si>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</si>
  <si>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</si>
  <si>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</si>
  <si>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</si>
  <si>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</si>
  <si>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</si>
  <si>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</si>
  <si>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</si>
  <si>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</si>
  <si>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</si>
  <si>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</si>
  <si>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</si>
  <si>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</si>
  <si>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</si>
  <si>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</si>
  <si>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</si>
  <si>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</si>
  <si>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</si>
  <si>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</si>
  <si>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</si>
  <si>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</si>
  <si>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</si>
  <si>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</si>
  <si>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</si>
  <si>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</si>
  <si>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</si>
  <si>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</si>
  <si>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</si>
  <si>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</si>
  <si>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</si>
  <si>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</si>
  <si>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</si>
  <si>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</si>
  <si>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</si>
  <si>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</si>
  <si>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</si>
  <si>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</si>
  <si>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</si>
  <si>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</si>
  <si>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</si>
  <si>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</si>
  <si>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</si>
  <si>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</si>
  <si>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</si>
  <si>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</si>
  <si>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</si>
  <si>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</si>
  <si>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</si>
  <si>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</si>
  <si>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</si>
  <si>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</si>
  <si>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</si>
  <si>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</si>
  <si>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</si>
  <si>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</si>
  <si>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</si>
  <si>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</si>
  <si>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</si>
  <si>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</si>
  <si>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</si>
  <si>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</si>
  <si>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</si>
  <si>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</si>
  <si>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</si>
  <si>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</si>
  <si>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</si>
  <si>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</si>
  <si>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</si>
  <si>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</si>
  <si>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</si>
  <si>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</si>
  <si>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</si>
  <si>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</si>
  <si>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</si>
  <si>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</si>
  <si>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</si>
  <si>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</si>
  <si>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</si>
  <si>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</si>
  <si>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</si>
  <si>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</si>
  <si>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</si>
  <si>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</si>
  <si>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</si>
  <si>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</si>
  <si>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</si>
  <si>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</si>
  <si>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</si>
  <si>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</si>
  <si>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</si>
  <si>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</si>
  <si>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</si>
  <si>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</si>
  <si>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</si>
  <si>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</si>
  <si>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</si>
  <si>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</si>
  <si>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</si>
  <si>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</si>
  <si>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</si>
  <si>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</si>
  <si>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</si>
  <si>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</si>
  <si>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</si>
  <si>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</si>
  <si>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</si>
  <si>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</si>
  <si>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</si>
  <si>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</si>
  <si>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</si>
  <si>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</si>
  <si>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</si>
  <si>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</si>
  <si>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</si>
  <si>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</si>
  <si>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</si>
  <si>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</si>
  <si>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</si>
  <si>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</si>
  <si>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</si>
  <si>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</si>
  <si>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</si>
  <si>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</si>
  <si>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</si>
  <si>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</si>
  <si>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</si>
  <si>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</si>
  <si>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</si>
  <si>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</si>
  <si>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</si>
  <si>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</si>
  <si>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</si>
  <si>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</si>
  <si>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</si>
  <si>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</si>
  <si>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</si>
  <si>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</si>
  <si>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</si>
  <si>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</si>
  <si>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</si>
  <si>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</si>
  <si>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</si>
  <si>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</si>
  <si>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</si>
  <si>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</si>
  <si>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</si>
  <si>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</si>
  <si>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</si>
  <si>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</si>
  <si>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</si>
  <si>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</si>
  <si>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</si>
  <si>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</si>
  <si>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</si>
  <si>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</si>
  <si>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</si>
  <si>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</si>
  <si>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</si>
  <si>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</si>
  <si>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</si>
  <si>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</si>
  <si>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</si>
  <si>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</si>
  <si>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</si>
  <si>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</si>
  <si>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</si>
  <si>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</si>
  <si>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</si>
  <si>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</si>
  <si>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</si>
  <si>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</si>
  <si>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</si>
  <si>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</si>
  <si>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</si>
  <si>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</si>
  <si>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</si>
  <si>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</si>
  <si>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</si>
  <si>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</si>
  <si>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</si>
  <si>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</si>
  <si>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</si>
  <si>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</si>
  <si>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</si>
  <si>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</si>
  <si>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</si>
  <si>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</si>
  <si>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</si>
  <si>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</si>
  <si>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</si>
  <si>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</si>
  <si>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</si>
  <si>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</si>
  <si>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</si>
  <si>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</si>
  <si>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</si>
  <si>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</si>
  <si>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</si>
  <si>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</si>
  <si>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</si>
  <si>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</si>
  <si>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</si>
  <si>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</si>
  <si>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</si>
  <si>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</si>
  <si>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</si>
  <si>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</si>
  <si>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</si>
  <si>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</si>
  <si>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</si>
  <si>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</si>
  <si>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</si>
  <si>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</si>
  <si>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</si>
  <si>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</si>
  <si>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</si>
  <si>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</si>
  <si>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</si>
  <si>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</si>
  <si>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</si>
  <si>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</si>
  <si>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</si>
  <si>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</si>
  <si>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</si>
  <si>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</si>
  <si>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</si>
  <si>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</si>
  <si>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</si>
  <si>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</si>
  <si>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</si>
  <si>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</si>
  <si>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</si>
  <si>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</si>
  <si>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</si>
  <si>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</si>
  <si>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</si>
  <si>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</si>
  <si>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</si>
  <si>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</si>
  <si>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</si>
  <si>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</si>
  <si>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</si>
  <si>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</si>
  <si>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</si>
  <si>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</si>
  <si>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</si>
  <si>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</si>
  <si>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</si>
  <si>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</si>
  <si>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</si>
  <si>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</si>
  <si>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</si>
  <si>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</si>
  <si>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</si>
  <si>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</si>
  <si>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</si>
  <si>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</si>
  <si>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</si>
  <si>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</si>
  <si>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</si>
  <si>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</si>
  <si>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</si>
  <si>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</si>
  <si>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</si>
  <si>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</si>
  <si>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</si>
  <si>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</si>
  <si>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</si>
  <si>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</si>
  <si>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</si>
  <si>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</si>
  <si>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</si>
  <si>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</si>
  <si>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</si>
  <si>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</si>
  <si>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</si>
  <si>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</si>
  <si>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</si>
  <si>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</si>
  <si>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</si>
  <si>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</si>
  <si>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</si>
  <si>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</si>
  <si>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</si>
  <si>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</si>
  <si>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</si>
  <si>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</si>
  <si>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</si>
  <si>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</si>
  <si>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</si>
  <si>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</si>
  <si>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</si>
  <si>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</si>
  <si>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</si>
  <si>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</si>
  <si>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</si>
  <si>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</si>
  <si>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</si>
  <si>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</si>
  <si>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</si>
  <si>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</si>
  <si>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</si>
  <si>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</si>
  <si>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</si>
  <si>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</si>
  <si>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</si>
  <si>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</si>
  <si>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</si>
  <si>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</si>
  <si>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</si>
  <si>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</si>
  <si>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</si>
  <si>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</si>
  <si>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</si>
  <si>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</si>
  <si>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</si>
  <si>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</si>
  <si>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</si>
  <si>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</si>
  <si>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</si>
  <si>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</si>
  <si>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</si>
  <si>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</si>
  <si>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</si>
  <si>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</si>
  <si>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</si>
  <si>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</si>
  <si>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</si>
  <si>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</si>
  <si>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</si>
  <si>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</si>
  <si>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</si>
  <si>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</si>
  <si>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</si>
  <si>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</si>
  <si>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</si>
  <si>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</si>
  <si>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</si>
  <si>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</si>
  <si>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</si>
  <si>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</si>
  <si>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</si>
  <si>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</si>
  <si>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</si>
  <si>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</si>
  <si>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</si>
  <si>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</si>
  <si>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</si>
  <si>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</si>
  <si>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</si>
  <si>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</si>
  <si>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</si>
  <si>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</si>
  <si>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</si>
  <si>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</si>
  <si>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</si>
  <si>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</si>
  <si>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</si>
  <si>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</si>
  <si>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</si>
  <si>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</si>
  <si>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</si>
  <si>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</si>
  <si>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</si>
  <si>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</si>
  <si>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</si>
  <si>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</si>
  <si>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</si>
  <si>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</si>
  <si>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</si>
  <si>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</si>
  <si>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</si>
  <si>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</si>
  <si>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</si>
  <si>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</si>
  <si>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</si>
  <si>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</si>
  <si>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</si>
  <si>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</si>
  <si>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</si>
  <si>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</si>
  <si>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</si>
  <si>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</si>
  <si>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</si>
  <si>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</si>
  <si>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</si>
  <si>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</si>
  <si>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</si>
  <si>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</si>
  <si>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</si>
  <si>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</si>
  <si>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</si>
  <si>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</si>
  <si>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</si>
  <si>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</si>
  <si>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</si>
  <si>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</si>
  <si>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</si>
  <si>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</si>
  <si>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</si>
  <si>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</si>
  <si>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</si>
  <si>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</si>
  <si>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</si>
  <si>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</si>
  <si>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</si>
  <si>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</si>
  <si>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</si>
  <si>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</si>
  <si>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</si>
  <si>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</si>
  <si>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</si>
  <si>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</si>
  <si>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</si>
  <si>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</si>
  <si>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</si>
  <si>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</si>
  <si>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</si>
  <si>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</si>
  <si>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</si>
  <si>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</si>
  <si>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</si>
  <si>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</si>
  <si>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</si>
  <si>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</si>
  <si>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</si>
  <si>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</si>
  <si>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</si>
  <si>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</si>
  <si>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</si>
  <si>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</si>
  <si>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</si>
  <si>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</si>
  <si>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</si>
  <si>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</si>
  <si>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</si>
  <si>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</si>
  <si>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</si>
  <si>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</si>
  <si>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</si>
  <si>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</si>
  <si>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</si>
  <si>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</si>
  <si>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</si>
  <si>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</si>
  <si>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</si>
  <si>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</si>
  <si>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</si>
  <si>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</si>
  <si>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</si>
  <si>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</si>
  <si>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</si>
  <si>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</si>
  <si>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</si>
  <si>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</si>
  <si>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</si>
  <si>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</si>
  <si>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</si>
  <si>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</si>
  <si>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</si>
  <si>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</si>
  <si>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</si>
  <si>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</si>
  <si>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</si>
  <si>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</si>
  <si>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</si>
  <si>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</si>
  <si>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</si>
  <si>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</si>
  <si>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</si>
  <si>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</si>
  <si>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</si>
  <si>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</si>
  <si>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</si>
  <si>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</si>
  <si>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</si>
  <si>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</si>
  <si>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</si>
  <si>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</si>
  <si>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</si>
  <si>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</si>
  <si>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</si>
  <si>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</si>
  <si>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</si>
  <si>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</si>
  <si>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</si>
  <si>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</si>
  <si>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</si>
  <si>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</si>
  <si>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</si>
  <si>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</si>
  <si>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</si>
  <si>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</si>
  <si>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</si>
  <si>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</si>
  <si>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</si>
  <si>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</si>
  <si>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</si>
  <si>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</si>
  <si>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</si>
  <si>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</si>
  <si>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</si>
  <si>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</si>
  <si>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</si>
  <si>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</si>
  <si>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</si>
  <si>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</si>
  <si>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</si>
  <si>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</si>
  <si>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</si>
  <si>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</si>
  <si>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</si>
  <si>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</si>
  <si>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</si>
  <si>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</si>
  <si>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</si>
  <si>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</si>
  <si>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</si>
  <si>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</si>
  <si>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</si>
  <si>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</si>
  <si>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</si>
  <si>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</si>
  <si>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</si>
  <si>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</si>
  <si>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</si>
  <si>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</si>
  <si>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</si>
  <si>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</si>
  <si>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</si>
  <si>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</si>
  <si>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</si>
  <si>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</si>
  <si>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</si>
  <si>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</si>
  <si>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</si>
  <si>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</si>
  <si>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</si>
  <si>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</si>
  <si>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</si>
  <si>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</si>
  <si>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</si>
  <si>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</si>
  <si>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</si>
  <si>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</si>
  <si>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</si>
  <si>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</si>
  <si>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</si>
  <si>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</si>
  <si>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</si>
  <si>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</si>
  <si>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</si>
  <si>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</si>
  <si>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</si>
  <si>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</si>
  <si>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</si>
  <si>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</si>
  <si>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</si>
  <si>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</si>
  <si>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</si>
  <si>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</si>
  <si>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</si>
  <si>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</si>
  <si>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</si>
  <si>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</si>
  <si>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</si>
  <si>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</si>
  <si>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</si>
  <si>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</si>
  <si>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</si>
  <si>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</si>
  <si>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</si>
  <si>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</si>
  <si>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</si>
  <si>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</si>
  <si>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</si>
  <si>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</si>
  <si>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</si>
  <si>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</si>
  <si>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</si>
  <si>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</si>
  <si>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</si>
  <si>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</si>
  <si>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</si>
  <si>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</si>
  <si>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</si>
  <si>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</si>
  <si>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</si>
  <si>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</si>
  <si>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</si>
  <si>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</si>
  <si>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</si>
  <si>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</si>
  <si>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</si>
  <si>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</si>
  <si>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</si>
  <si>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</si>
  <si>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</si>
  <si>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</si>
  <si>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</si>
  <si>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</si>
  <si>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</si>
  <si>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</si>
  <si>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</si>
  <si>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</si>
  <si>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</si>
  <si>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</si>
  <si>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</si>
  <si>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</si>
  <si>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</si>
  <si>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</si>
  <si>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</si>
  <si>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</si>
  <si>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</si>
  <si>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</si>
  <si>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</si>
  <si>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</si>
  <si>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</si>
  <si>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</si>
  <si>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</si>
  <si>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</si>
  <si>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</si>
  <si>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</si>
  <si>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</si>
  <si>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</si>
  <si>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</si>
  <si>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</si>
  <si>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</si>
  <si>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</si>
  <si>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</si>
  <si>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</si>
  <si>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</si>
  <si>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</si>
  <si>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</si>
  <si>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</si>
  <si>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</si>
  <si>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</si>
  <si>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</si>
  <si>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</si>
  <si>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</si>
  <si>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</si>
  <si>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</si>
  <si>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</si>
  <si>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</si>
  <si>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</si>
  <si>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</si>
  <si>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</si>
  <si>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</si>
  <si>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</si>
  <si>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</si>
  <si>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</si>
  <si>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</si>
  <si>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</si>
  <si>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</si>
  <si>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</si>
  <si>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</si>
  <si>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</si>
  <si>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</si>
  <si>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</si>
  <si>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</si>
  <si>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</si>
  <si>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</si>
  <si>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</si>
  <si>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</si>
  <si>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</si>
  <si>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</si>
  <si>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</si>
  <si>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</si>
  <si>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</si>
  <si>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</si>
  <si>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</si>
  <si>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</si>
  <si>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</si>
  <si>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</si>
  <si>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</si>
  <si>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</si>
  <si>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</si>
  <si>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</si>
  <si>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</si>
  <si>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</si>
  <si>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</si>
  <si>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</si>
  <si>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</si>
  <si>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</si>
  <si>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</si>
  <si>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</si>
  <si>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</si>
  <si>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</si>
  <si>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</si>
  <si>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</si>
  <si>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</si>
  <si>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</si>
  <si>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</si>
  <si>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</si>
  <si>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</si>
  <si>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</si>
  <si>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</si>
  <si>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</si>
  <si>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</si>
  <si>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</si>
  <si>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</si>
  <si>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</si>
  <si>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</si>
  <si>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</si>
  <si>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</si>
  <si>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</si>
  <si>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</si>
  <si>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</si>
  <si>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</si>
  <si>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</si>
  <si>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</si>
  <si>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</si>
  <si>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</si>
  <si>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</si>
  <si>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</si>
  <si>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</si>
  <si>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</si>
  <si>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</si>
  <si>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</si>
  <si>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</si>
  <si>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</si>
  <si>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</si>
  <si>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</si>
  <si>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</si>
  <si>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</si>
  <si>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</si>
  <si>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</si>
  <si>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</si>
  <si>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</si>
  <si>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</si>
  <si>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</si>
  <si>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</si>
  <si>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</si>
  <si>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</si>
  <si>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</si>
  <si>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</si>
  <si>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</si>
  <si>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</si>
  <si>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</si>
  <si>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</si>
  <si>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</si>
  <si>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</si>
  <si>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</si>
  <si>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</si>
  <si>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</si>
  <si>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</si>
  <si>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</si>
  <si>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</si>
  <si>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</si>
  <si>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</si>
  <si>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</si>
  <si>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</si>
  <si>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</si>
  <si>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</si>
  <si>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</si>
  <si>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</si>
  <si>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</si>
  <si>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</si>
  <si>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</si>
  <si>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</si>
  <si>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</si>
  <si>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</si>
  <si>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</si>
  <si>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</si>
  <si>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</si>
  <si>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</si>
  <si>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</si>
  <si>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</si>
  <si>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</si>
  <si>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</si>
  <si>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</si>
  <si>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</si>
  <si>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</si>
  <si>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</si>
  <si>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</si>
  <si>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</si>
  <si>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</si>
  <si>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</si>
  <si>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</si>
  <si>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</si>
  <si>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</si>
  <si>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</si>
  <si>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</si>
  <si>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</si>
  <si>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</si>
  <si>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</si>
  <si>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</si>
  <si>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</si>
  <si>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</si>
  <si>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</si>
  <si>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</si>
  <si>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</si>
  <si>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</si>
  <si>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</si>
  <si>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</si>
  <si>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</si>
  <si>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</si>
  <si>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</si>
  <si>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</si>
  <si>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</si>
  <si>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</si>
  <si>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</si>
  <si>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</si>
  <si>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</si>
  <si>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</si>
  <si>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</si>
  <si>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</si>
  <si>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</si>
  <si>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</si>
  <si>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</si>
  <si>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</si>
  <si>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</si>
  <si>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</si>
  <si>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</si>
  <si>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</si>
  <si>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</si>
  <si>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</si>
  <si>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</si>
  <si>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</si>
  <si>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</si>
  <si>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</si>
  <si>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</si>
  <si>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</si>
  <si>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</si>
  <si>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</si>
  <si>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</si>
  <si>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</si>
  <si>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</si>
  <si>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</si>
  <si>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</si>
  <si>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</si>
  <si>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</si>
  <si>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</si>
  <si>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</si>
  <si>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</si>
  <si>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</si>
  <si>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</si>
  <si>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</si>
  <si>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</si>
  <si>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</si>
  <si>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</si>
  <si>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</si>
  <si>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</si>
  <si>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</si>
  <si>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</si>
  <si>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</si>
  <si>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</si>
  <si>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</si>
  <si>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</si>
  <si>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</si>
  <si>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</si>
  <si>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</si>
  <si>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</si>
  <si>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</si>
  <si>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</si>
  <si>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</si>
  <si>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</si>
  <si>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</si>
  <si>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</si>
  <si>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</si>
  <si>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</si>
  <si>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</si>
  <si>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</si>
  <si>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</si>
  <si>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</si>
  <si>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</si>
  <si>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</si>
  <si>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</si>
  <si>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</si>
  <si>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</si>
  <si>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</si>
  <si>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</si>
  <si>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</si>
  <si>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</si>
  <si>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</si>
  <si>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</si>
  <si>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</si>
  <si>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</si>
  <si>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</si>
  <si>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</si>
  <si>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</si>
  <si>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</si>
  <si>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</si>
  <si>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</si>
  <si>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</si>
  <si>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</si>
  <si>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</si>
  <si>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</si>
  <si>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</si>
  <si>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</si>
  <si>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</si>
  <si>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</si>
  <si>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</si>
  <si>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</si>
  <si>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</si>
  <si>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</si>
  <si>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</si>
  <si>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</si>
  <si>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</si>
  <si>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</si>
  <si>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</si>
  <si>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</si>
  <si>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</si>
  <si>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</si>
  <si>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</si>
  <si>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</si>
  <si>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</si>
  <si>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</si>
  <si>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</si>
  <si>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</si>
  <si>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</si>
  <si>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</si>
  <si>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</si>
  <si>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</si>
  <si>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</si>
  <si>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</si>
  <si>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</si>
  <si>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</si>
  <si>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</si>
  <si>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</si>
  <si>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</si>
  <si>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</si>
  <si>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</si>
  <si>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</si>
  <si>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</si>
  <si>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</si>
  <si>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</si>
  <si>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</si>
  <si>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</si>
  <si>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</si>
  <si>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</si>
  <si>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</si>
  <si>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</si>
  <si>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</si>
  <si>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</si>
  <si>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</si>
  <si>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</si>
  <si>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</si>
  <si>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</si>
  <si>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</si>
  <si>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</si>
  <si>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</si>
  <si>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</si>
  <si>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</si>
  <si>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</si>
  <si>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</si>
  <si>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</si>
  <si>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</si>
  <si>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</si>
  <si>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</si>
  <si>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</si>
  <si>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</si>
  <si>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</si>
  <si>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</si>
  <si>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</si>
  <si>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</si>
  <si>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</si>
  <si>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</si>
  <si>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</si>
  <si>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</si>
  <si>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</si>
  <si>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</si>
  <si>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</si>
  <si>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</si>
  <si>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</si>
  <si>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</si>
  <si>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</si>
  <si>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</si>
  <si>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</si>
  <si>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</si>
  <si>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</si>
  <si>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</si>
  <si>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</si>
  <si>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</si>
  <si>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</si>
  <si>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</si>
  <si>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</si>
  <si>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</si>
  <si>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</si>
  <si>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</si>
  <si>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</si>
  <si>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</si>
  <si>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</si>
  <si>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</si>
  <si>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</si>
  <si>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</si>
  <si>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</si>
  <si>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</si>
  <si>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</si>
  <si>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</si>
  <si>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</si>
  <si>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</si>
  <si>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</si>
  <si>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</si>
  <si>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</si>
  <si>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</si>
  <si>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</si>
  <si>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</si>
  <si>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</si>
  <si>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</si>
  <si>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</si>
  <si>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</si>
  <si>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</si>
  <si>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</si>
  <si>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</si>
  <si>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</si>
  <si>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</si>
  <si>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</si>
  <si>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</si>
  <si>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</si>
  <si>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</si>
  <si>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</si>
  <si>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</si>
  <si>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</si>
  <si>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</si>
  <si>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</si>
  <si>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</si>
  <si>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</si>
  <si>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</si>
  <si>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</si>
  <si>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</si>
  <si>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</si>
  <si>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</si>
  <si>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</si>
  <si>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</si>
  <si>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</si>
  <si>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</si>
  <si>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</si>
  <si>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</si>
  <si>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</si>
  <si>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</si>
  <si>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</si>
  <si>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</si>
  <si>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</si>
  <si>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</si>
  <si>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</si>
  <si>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</si>
  <si>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</si>
  <si>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</si>
  <si>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</si>
  <si>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</si>
  <si>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</si>
  <si>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</si>
  <si>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</si>
  <si>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</si>
  <si>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</si>
  <si>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</si>
  <si>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</si>
  <si>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</si>
  <si>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</si>
  <si>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</si>
  <si>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</si>
  <si>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</si>
  <si>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</si>
  <si>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</si>
  <si>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</si>
  <si>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</si>
  <si>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</si>
  <si>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</si>
  <si>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</si>
  <si>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</si>
  <si>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</si>
  <si>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</si>
  <si>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</si>
  <si>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</si>
  <si>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</si>
  <si>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</si>
  <si>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</si>
  <si>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</si>
  <si>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</si>
  <si>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</si>
  <si>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</si>
  <si>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</si>
  <si>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</si>
  <si>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</si>
  <si>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</si>
  <si>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</si>
  <si>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</si>
  <si>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</si>
  <si>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</si>
  <si>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</si>
  <si>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</si>
  <si>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</si>
  <si>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</si>
  <si>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</si>
  <si>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</si>
  <si>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</si>
  <si>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</si>
  <si>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</si>
  <si>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</si>
  <si>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</si>
  <si>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</si>
  <si>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</si>
  <si>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</si>
  <si>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</si>
  <si>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</si>
  <si>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</si>
  <si>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</si>
  <si>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</si>
  <si>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</si>
  <si>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</si>
  <si>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</si>
  <si>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</si>
  <si>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</si>
  <si>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</si>
  <si>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</si>
  <si>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</si>
  <si>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</si>
  <si>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</si>
  <si>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</si>
  <si>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</si>
  <si>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</si>
  <si>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</si>
  <si>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</si>
  <si>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</si>
  <si>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</si>
  <si>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</si>
  <si>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</si>
  <si>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</si>
  <si>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</si>
  <si>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</si>
  <si>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</si>
  <si>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</si>
  <si>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</si>
  <si>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</si>
  <si>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</si>
  <si>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</si>
  <si>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</si>
  <si>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</si>
  <si>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</si>
  <si>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</si>
  <si>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</si>
  <si>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</si>
  <si>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</si>
  <si>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</si>
  <si>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</si>
  <si>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</si>
  <si>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</si>
  <si>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</si>
  <si>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</si>
  <si>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</si>
  <si>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</si>
  <si>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</si>
  <si>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</si>
  <si>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</si>
  <si>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</si>
  <si>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</si>
  <si>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</si>
  <si>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</si>
  <si>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</si>
  <si>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</si>
  <si>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</si>
  <si>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</si>
  <si>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</si>
  <si>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</si>
  <si>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</si>
  <si>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</si>
  <si>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</si>
  <si>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</si>
  <si>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</si>
  <si>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</si>
  <si>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</si>
  <si>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</si>
  <si>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</si>
  <si>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</si>
  <si>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</si>
  <si>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</si>
  <si>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</si>
  <si>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</si>
  <si>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</si>
  <si>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</si>
  <si>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</si>
  <si>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</si>
  <si>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</si>
  <si>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</si>
  <si>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</si>
  <si>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</si>
  <si>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</si>
  <si>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</si>
  <si>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</si>
  <si>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</si>
  <si>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</si>
  <si>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</si>
  <si>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</si>
  <si>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</si>
  <si>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</si>
  <si>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</si>
  <si>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</si>
  <si>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</si>
  <si>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</si>
  <si>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</si>
  <si>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</si>
  <si>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</si>
  <si>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</si>
  <si>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</si>
  <si>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</si>
  <si>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</si>
  <si>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</si>
  <si>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</si>
  <si>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</si>
  <si>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</si>
  <si>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</si>
  <si>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</si>
  <si>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</si>
  <si>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</si>
  <si>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</si>
  <si>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</si>
  <si>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</si>
  <si>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</si>
  <si>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</si>
  <si>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</si>
  <si>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</si>
  <si>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</si>
  <si>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</si>
  <si>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</si>
  <si>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</si>
  <si>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</si>
  <si>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</si>
  <si>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</si>
  <si>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</si>
  <si>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</si>
  <si>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</si>
  <si>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</si>
  <si>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</si>
  <si>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</si>
  <si>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</si>
  <si>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</si>
  <si>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</si>
  <si>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</si>
  <si>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</si>
  <si>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</si>
  <si>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</si>
  <si>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</si>
  <si>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</si>
  <si>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</si>
  <si>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</si>
  <si>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</si>
  <si>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</si>
  <si>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</si>
  <si>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</si>
  <si>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</si>
  <si>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</si>
  <si>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</si>
  <si>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</si>
  <si>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</si>
  <si>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</si>
  <si>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</si>
  <si>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</si>
  <si>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</si>
  <si>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</si>
  <si>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</si>
  <si>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</si>
  <si>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</si>
  <si>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</si>
  <si>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</si>
  <si>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</si>
  <si>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</si>
  <si>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</si>
  <si>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</si>
  <si>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</si>
  <si>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</si>
  <si>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</si>
  <si>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</si>
  <si>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</si>
  <si>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</si>
  <si>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</si>
  <si>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</si>
  <si>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</si>
  <si>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</si>
  <si>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</si>
  <si>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</si>
  <si>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</si>
  <si>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</si>
  <si>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</si>
  <si>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</si>
  <si>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</si>
  <si>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</si>
  <si>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</si>
  <si>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</si>
  <si>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</si>
  <si>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</si>
  <si>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</si>
  <si>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</si>
  <si>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</si>
  <si>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</si>
  <si>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</si>
  <si>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</si>
  <si>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</si>
  <si>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</si>
  <si>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</si>
  <si>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</si>
  <si>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</si>
  <si>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</si>
  <si>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</si>
  <si>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</si>
  <si>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</si>
  <si>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</si>
  <si>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</si>
  <si>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</si>
  <si>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</si>
  <si>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</si>
  <si>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</si>
  <si>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</si>
  <si>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</si>
  <si>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</si>
  <si>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</si>
  <si>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</si>
  <si>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</si>
  <si>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</si>
  <si>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</si>
  <si>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</si>
  <si>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</si>
  <si>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</si>
  <si>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</si>
  <si>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</si>
  <si>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</si>
  <si>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</si>
  <si>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</si>
  <si>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</si>
  <si>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</si>
  <si>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</si>
  <si>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</si>
  <si>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</si>
  <si>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</si>
  <si>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</si>
  <si>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</si>
  <si>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</si>
  <si>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</si>
  <si>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</si>
  <si>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</si>
  <si>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</si>
  <si>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</si>
  <si>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</si>
  <si>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</si>
  <si>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</si>
  <si>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</si>
  <si>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</si>
  <si>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</si>
  <si>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</si>
  <si>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</si>
  <si>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</si>
  <si>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</si>
  <si>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</si>
  <si>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</si>
  <si>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</si>
  <si>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</si>
  <si>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</si>
  <si>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</si>
  <si>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</si>
  <si>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</si>
  <si>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</si>
  <si>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</si>
  <si>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</si>
  <si>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</si>
  <si>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</si>
  <si>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</si>
  <si>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</si>
  <si>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</si>
  <si>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</si>
  <si>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</si>
  <si>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</si>
  <si>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</si>
  <si>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</si>
  <si>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</si>
  <si>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</si>
  <si>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</si>
  <si>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</si>
  <si>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</si>
  <si>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</si>
  <si>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</si>
  <si>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</si>
  <si>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</si>
  <si>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</si>
  <si>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</si>
  <si>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</si>
  <si>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</si>
  <si>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</si>
  <si>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</si>
  <si>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</si>
  <si>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</si>
  <si>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</si>
  <si>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</si>
  <si>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</si>
  <si>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</si>
  <si>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</si>
  <si>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</si>
  <si>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</si>
  <si>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</si>
  <si>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</si>
  <si>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</si>
  <si>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</si>
  <si>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</si>
  <si>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</si>
  <si>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</si>
  <si>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</si>
  <si>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</si>
  <si>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</si>
  <si>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</si>
  <si>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</si>
  <si>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</si>
  <si>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</si>
  <si>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</si>
  <si>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</si>
  <si>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</si>
  <si>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</si>
  <si>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</si>
  <si>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</si>
  <si>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</si>
  <si>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</si>
  <si>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</si>
  <si>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</si>
  <si>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</si>
  <si>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</si>
  <si>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</si>
  <si>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</si>
  <si>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</si>
  <si>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</si>
  <si>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</si>
  <si>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</si>
  <si>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</si>
  <si>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</si>
  <si>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</si>
  <si>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</si>
  <si>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</si>
  <si>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</si>
  <si>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</si>
  <si>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</si>
  <si>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</si>
  <si>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</si>
  <si>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</si>
  <si>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</si>
  <si>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</si>
  <si>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</si>
  <si>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</si>
  <si>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</si>
  <si>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</si>
  <si>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</si>
  <si>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</si>
  <si>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</si>
  <si>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</si>
  <si>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</si>
  <si>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</si>
  <si>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</si>
  <si>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</si>
  <si>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</si>
  <si>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</si>
  <si>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</si>
  <si>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</si>
  <si>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</si>
  <si>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</si>
  <si>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</si>
  <si>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</si>
  <si>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</si>
  <si>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</si>
  <si>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</si>
  <si>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</si>
  <si>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</si>
  <si>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</si>
  <si>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</si>
  <si>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</si>
  <si>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</si>
  <si>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</si>
  <si>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</si>
  <si>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</si>
  <si>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</si>
  <si>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</si>
  <si>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</si>
  <si>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</si>
  <si>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</si>
  <si>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</si>
  <si>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</si>
  <si>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</si>
  <si>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</si>
  <si>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</si>
  <si>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</si>
  <si>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</si>
  <si>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</si>
  <si>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</si>
  <si>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</si>
  <si>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</si>
  <si>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</si>
  <si>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</si>
  <si>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</si>
  <si>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</si>
  <si>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</si>
  <si>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</si>
  <si>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</si>
  <si>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</si>
  <si>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</si>
  <si>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</si>
  <si>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</si>
  <si>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</si>
  <si>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</si>
  <si>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</si>
  <si>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</si>
  <si>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</si>
  <si>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</si>
  <si>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</si>
  <si>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</si>
  <si>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</si>
  <si>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</si>
  <si>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</si>
  <si>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</si>
  <si>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</si>
  <si>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</si>
  <si>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</si>
  <si>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</si>
  <si>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</si>
  <si>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</si>
  <si>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</si>
  <si>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</si>
  <si>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</si>
  <si>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</si>
  <si>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</si>
  <si>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</si>
  <si>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</si>
  <si>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</si>
  <si>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</si>
  <si>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</si>
  <si>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</si>
  <si>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</si>
  <si>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</si>
  <si>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</si>
  <si>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</si>
  <si>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</si>
  <si>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</si>
  <si>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</si>
  <si>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</si>
  <si>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</si>
  <si>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</si>
  <si>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</si>
  <si>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</si>
  <si>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</si>
  <si>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</si>
  <si>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</si>
  <si>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</si>
  <si>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</si>
  <si>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</si>
  <si>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</si>
  <si>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</si>
  <si>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</si>
  <si>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</si>
  <si>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</si>
  <si>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</si>
  <si>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</si>
  <si>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</si>
  <si>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</si>
  <si>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</si>
  <si>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</si>
  <si>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</si>
  <si>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</si>
  <si>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</si>
  <si>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</si>
  <si>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</si>
  <si>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</si>
  <si>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</si>
  <si>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</si>
  <si>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</si>
  <si>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</si>
  <si>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</si>
  <si>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</si>
  <si>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</si>
  <si>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</si>
  <si>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</si>
  <si>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</si>
  <si>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</si>
  <si>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</si>
  <si>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</si>
  <si>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</si>
  <si>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</si>
  <si>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</si>
  <si>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</si>
  <si>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</si>
  <si>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</si>
  <si>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</si>
  <si>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</si>
  <si>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</si>
  <si>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</si>
  <si>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</si>
  <si>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</si>
  <si>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</si>
  <si>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</si>
  <si>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</si>
  <si>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</si>
  <si>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</si>
  <si>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</si>
  <si>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</si>
  <si>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</si>
  <si>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</si>
  <si>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</si>
  <si>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</si>
  <si>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</si>
  <si>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</si>
  <si>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</si>
  <si>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</si>
  <si>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</si>
  <si>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</si>
  <si>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</si>
  <si>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</si>
  <si>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</si>
  <si>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</si>
  <si>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</si>
  <si>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</si>
  <si>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</si>
  <si>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</si>
  <si>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</si>
  <si>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</si>
  <si>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</si>
  <si>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</si>
  <si>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</si>
  <si>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</si>
  <si>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</si>
  <si>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</si>
  <si>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</si>
  <si>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</si>
  <si>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</si>
  <si>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</si>
  <si>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</si>
  <si>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</si>
  <si>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</si>
  <si>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</si>
  <si>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</si>
  <si>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</si>
  <si>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</si>
  <si>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</si>
  <si>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</si>
  <si>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</si>
  <si>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</si>
  <si>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</si>
  <si>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</si>
  <si>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</si>
  <si>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</si>
  <si>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</si>
  <si>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</si>
  <si>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</si>
  <si>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</si>
  <si>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</si>
  <si>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</si>
  <si>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</si>
  <si>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</si>
  <si>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</si>
  <si>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</si>
  <si>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</si>
  <si>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</si>
  <si>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</si>
  <si>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</si>
  <si>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</si>
  <si>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</si>
  <si>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</si>
  <si>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</si>
  <si>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</si>
  <si>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</si>
  <si>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</si>
  <si>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</si>
  <si>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</si>
  <si>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</si>
  <si>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</si>
  <si>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</si>
  <si>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</si>
  <si>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</si>
  <si>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</si>
  <si>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</si>
  <si>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</si>
  <si>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</si>
  <si>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</si>
  <si>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</si>
  <si>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</si>
  <si>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</si>
  <si>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</si>
  <si>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</si>
  <si>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</si>
  <si>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</si>
  <si>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</si>
  <si>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</si>
  <si>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</si>
  <si>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</si>
  <si>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</si>
  <si>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</si>
  <si>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</si>
  <si>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</si>
  <si>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</si>
  <si>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</si>
  <si>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</si>
  <si>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</si>
  <si>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</si>
  <si>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</si>
  <si>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</si>
  <si>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</si>
  <si>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</si>
  <si>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</si>
  <si>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</si>
  <si>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</si>
  <si>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</si>
  <si>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</si>
  <si>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</si>
  <si>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</si>
  <si>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</si>
  <si>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</si>
  <si>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</si>
  <si>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</si>
  <si>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</si>
  <si>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</si>
  <si>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</si>
  <si>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</si>
  <si>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</si>
  <si>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</si>
  <si>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</si>
  <si>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</si>
  <si>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</si>
  <si>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</si>
  <si>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</si>
  <si>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</si>
  <si>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</si>
  <si>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</si>
  <si>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</si>
  <si>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</si>
  <si>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</si>
  <si>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</si>
  <si>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</si>
  <si>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</si>
  <si>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</si>
  <si>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</si>
  <si>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</si>
  <si>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</si>
  <si>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</si>
  <si>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</si>
  <si>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</si>
  <si>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</si>
  <si>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</si>
  <si>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</si>
  <si>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</si>
  <si>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</si>
  <si>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</si>
  <si>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</si>
  <si>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</si>
  <si>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</si>
  <si>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</si>
  <si>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</si>
  <si>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</si>
  <si>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</si>
  <si>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</si>
  <si>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</si>
  <si>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</si>
  <si>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</si>
  <si>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</si>
  <si>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</si>
  <si>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</si>
  <si>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</si>
  <si>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</si>
  <si>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</si>
  <si>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</si>
  <si>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</si>
  <si>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</si>
  <si>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</si>
  <si>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</si>
  <si>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</si>
  <si>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</si>
  <si>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</si>
  <si>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</si>
  <si>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</si>
  <si>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</si>
  <si>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</si>
  <si>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</si>
  <si>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</si>
  <si>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</si>
  <si>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</si>
  <si>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</si>
  <si>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</si>
  <si>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</si>
  <si>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</si>
  <si>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</si>
  <si>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</si>
  <si>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</si>
  <si>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</si>
  <si>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</si>
  <si>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</si>
  <si>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</si>
  <si>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</si>
  <si>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</si>
  <si>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</si>
  <si>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</si>
  <si>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</si>
  <si>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</si>
  <si>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</si>
  <si>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</si>
  <si>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</si>
  <si>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</si>
  <si>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</si>
  <si>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</si>
  <si>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</si>
  <si>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</si>
  <si>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</si>
  <si>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</si>
  <si>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</si>
  <si>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</si>
  <si>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</si>
  <si>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</si>
  <si>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</si>
  <si>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</si>
  <si>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</si>
  <si>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</si>
  <si>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</si>
  <si>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</si>
  <si>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</si>
  <si>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</si>
  <si>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</si>
  <si>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</si>
  <si>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</si>
  <si>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</si>
  <si>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</si>
  <si>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</si>
  <si>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</si>
  <si>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</si>
  <si>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</si>
  <si>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</si>
  <si>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</si>
  <si>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</si>
  <si>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</si>
  <si>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</si>
  <si>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</si>
  <si>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</si>
  <si>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</si>
  <si>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</si>
  <si>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</si>
  <si>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</si>
  <si>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</si>
  <si>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</si>
  <si>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</si>
  <si>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</si>
  <si>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</si>
  <si>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</si>
  <si>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</si>
  <si>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</si>
  <si>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</si>
  <si>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</si>
  <si>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</si>
  <si>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</si>
  <si>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</si>
  <si>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</si>
  <si>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</si>
  <si>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</si>
  <si>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</si>
  <si>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</si>
  <si>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</si>
  <si>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</si>
  <si>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</si>
  <si>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</si>
  <si>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</si>
  <si>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</si>
  <si>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</si>
  <si>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</si>
  <si>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</si>
  <si>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</si>
  <si>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</si>
  <si>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</si>
  <si>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</si>
  <si>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</si>
  <si>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</si>
  <si>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</si>
  <si>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</si>
  <si>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</si>
  <si>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</si>
  <si>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</si>
  <si>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</si>
  <si>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</si>
  <si>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</si>
  <si>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</si>
  <si>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</si>
  <si>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</si>
  <si>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</si>
  <si>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</si>
  <si>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</si>
  <si>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</si>
  <si>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</si>
  <si>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</si>
  <si>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</si>
  <si>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</si>
  <si>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</si>
  <si>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</si>
  <si>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</si>
  <si>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</si>
  <si>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</si>
  <si>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</si>
  <si>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</si>
  <si>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</si>
  <si>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</si>
  <si>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</si>
  <si>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</si>
  <si>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</si>
  <si>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</si>
  <si>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</si>
  <si>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</si>
  <si>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</si>
  <si>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</si>
  <si>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</si>
  <si>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</si>
  <si>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</si>
  <si>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</si>
  <si>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</si>
  <si>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</si>
  <si>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</si>
  <si>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</si>
  <si>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</si>
  <si>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</si>
  <si>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</si>
  <si>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</si>
  <si>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</si>
  <si>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</si>
  <si>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</si>
  <si>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</si>
  <si>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</si>
  <si>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</si>
  <si>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</si>
  <si>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</si>
  <si>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</si>
  <si>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</si>
  <si>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</si>
  <si>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</si>
  <si>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</si>
  <si>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</si>
  <si>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</si>
  <si>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</si>
  <si>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</si>
  <si>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</si>
  <si>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</si>
  <si>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</si>
  <si>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</si>
  <si>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</si>
  <si>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</si>
  <si>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</si>
  <si>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</si>
  <si>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</si>
  <si>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</si>
  <si>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</si>
  <si>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</si>
  <si>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</si>
  <si>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</si>
  <si>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</si>
  <si>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</si>
  <si>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</si>
  <si>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</si>
  <si>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</si>
  <si>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</si>
  <si>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</si>
  <si>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</si>
  <si>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</si>
  <si>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</si>
  <si>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</si>
  <si>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</si>
  <si>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</si>
  <si>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</si>
  <si>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</si>
  <si>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</si>
  <si>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</si>
  <si>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</si>
  <si>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</si>
  <si>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</si>
  <si>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</si>
  <si>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</si>
  <si>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</si>
  <si>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</si>
  <si>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</si>
  <si>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</si>
  <si>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</si>
  <si>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</si>
  <si>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</si>
  <si>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</si>
  <si>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</si>
  <si>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</si>
  <si>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</si>
  <si>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</si>
  <si>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</si>
  <si>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</si>
  <si>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</si>
  <si>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</si>
  <si>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</si>
  <si>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</si>
  <si>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</si>
  <si>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</si>
  <si>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</si>
  <si>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</si>
  <si>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</si>
  <si>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</si>
  <si>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</si>
  <si>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</si>
  <si>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</si>
  <si>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</si>
  <si>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</si>
  <si>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</si>
  <si>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</si>
  <si>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</si>
  <si>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</si>
  <si>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</si>
  <si>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</si>
  <si>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</si>
  <si>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</si>
  <si>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</si>
  <si>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</si>
  <si>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</si>
  <si>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</si>
  <si>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</si>
  <si>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</si>
  <si>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</si>
  <si>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</si>
  <si>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</si>
  <si>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</si>
  <si>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</si>
  <si>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</si>
  <si>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</si>
  <si>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</si>
  <si>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</si>
  <si>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</si>
  <si>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</si>
  <si>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</si>
  <si>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</si>
  <si>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</si>
  <si>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</si>
  <si>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</si>
  <si>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</si>
  <si>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</si>
  <si>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</si>
  <si>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</si>
  <si>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</si>
  <si>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</si>
  <si>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</si>
  <si>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</si>
  <si>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</si>
  <si>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</si>
  <si>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</si>
  <si>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</si>
  <si>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</si>
  <si>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</si>
  <si>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</si>
  <si>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</si>
  <si>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</si>
  <si>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</si>
  <si>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</si>
  <si>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</si>
  <si>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</si>
  <si>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</si>
  <si>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</si>
  <si>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</si>
  <si>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</si>
  <si>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</si>
  <si>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</si>
  <si>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</si>
  <si>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</si>
  <si>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</si>
  <si>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</si>
  <si>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</si>
  <si>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</si>
  <si>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</si>
  <si>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</si>
  <si>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</si>
  <si>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</si>
  <si>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</si>
  <si>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</si>
  <si>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</si>
  <si>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</si>
  <si>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</si>
  <si>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</si>
  <si>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</si>
  <si>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</si>
  <si>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</si>
  <si>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</si>
  <si>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</si>
  <si>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</si>
  <si>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</si>
  <si>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</si>
  <si>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</si>
  <si>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</si>
  <si>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</si>
  <si>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</si>
  <si>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</si>
  <si>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</si>
  <si>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</si>
  <si>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</si>
  <si>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</si>
  <si>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</si>
  <si>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</si>
  <si>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</si>
  <si>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</si>
  <si>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</si>
  <si>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</si>
  <si>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</si>
  <si>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</si>
  <si>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</si>
  <si>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</si>
  <si>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</si>
  <si>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</si>
  <si>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</si>
  <si>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</si>
  <si>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</si>
  <si>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</si>
  <si>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</si>
  <si>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</si>
  <si>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</si>
  <si>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</si>
  <si>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</si>
  <si>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</si>
  <si>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</si>
  <si>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</si>
  <si>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</si>
  <si>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</si>
  <si>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</si>
  <si>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</si>
  <si>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</si>
  <si>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</si>
  <si>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</si>
  <si>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</si>
  <si>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</si>
  <si>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</si>
  <si>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</si>
  <si>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</si>
  <si>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</si>
  <si>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</si>
  <si>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</si>
  <si>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</si>
  <si>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</si>
  <si>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</si>
  <si>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</si>
  <si>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</si>
  <si>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</si>
  <si>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</si>
  <si>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</si>
  <si>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</si>
  <si>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</si>
  <si>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</si>
  <si>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</si>
  <si>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</si>
  <si>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</si>
  <si>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</si>
  <si>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</si>
  <si>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</si>
  <si>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</si>
  <si>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</si>
  <si>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</si>
  <si>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</si>
  <si>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</si>
  <si>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</si>
  <si>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</si>
  <si>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</si>
  <si>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</si>
  <si>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</si>
  <si>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</si>
  <si>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</si>
  <si>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</si>
  <si>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</si>
  <si>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</si>
  <si>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</si>
  <si>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</si>
  <si>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</si>
  <si>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</si>
  <si>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</si>
  <si>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</si>
  <si>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</si>
  <si>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</si>
  <si>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</si>
  <si>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</si>
  <si>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</si>
  <si>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</si>
  <si>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</si>
  <si>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</si>
  <si>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</si>
  <si>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</si>
  <si>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</si>
  <si>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</si>
  <si>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</si>
  <si>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</si>
  <si>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</si>
  <si>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</si>
  <si>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</si>
  <si>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</si>
  <si>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</si>
  <si>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</si>
  <si>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</si>
  <si>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</si>
  <si>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</si>
  <si>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</si>
  <si>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</si>
  <si>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</si>
  <si>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</si>
  <si>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</si>
  <si>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</si>
  <si>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</si>
  <si>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</si>
  <si>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</si>
  <si>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</si>
  <si>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</si>
  <si>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</si>
  <si>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</si>
  <si>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</si>
  <si>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</si>
  <si>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</si>
  <si>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</si>
  <si>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</si>
  <si>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</si>
  <si>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</si>
  <si>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</si>
  <si>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</si>
  <si>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</si>
  <si>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</si>
  <si>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</si>
  <si>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</si>
  <si>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</si>
  <si>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</si>
  <si>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</si>
  <si>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</si>
  <si>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</si>
  <si>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</si>
  <si>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</si>
  <si>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</si>
  <si>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</si>
  <si>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</si>
  <si>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</si>
  <si>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</si>
  <si>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</si>
  <si>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</si>
  <si>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</si>
  <si>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</si>
  <si>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</si>
  <si>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</si>
  <si>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</si>
  <si>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</si>
  <si>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</si>
  <si>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</si>
  <si>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</si>
  <si>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</si>
  <si>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</si>
  <si>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</si>
  <si>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</si>
  <si>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</si>
  <si>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</si>
  <si>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</si>
  <si>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</si>
  <si>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</si>
  <si>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</si>
  <si>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</si>
  <si>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</si>
  <si>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</si>
  <si>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</si>
  <si>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</si>
  <si>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</si>
  <si>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</si>
  <si>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</si>
  <si>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</si>
  <si>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</si>
  <si>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</si>
  <si>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</si>
  <si>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</si>
  <si>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</si>
  <si>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</si>
  <si>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</si>
  <si>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</si>
  <si>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</si>
  <si>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</si>
  <si>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</si>
  <si>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</si>
  <si>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</si>
  <si>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</si>
  <si>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</si>
  <si>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</si>
  <si>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</si>
  <si>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</si>
  <si>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</si>
  <si>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</si>
  <si>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</si>
  <si>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</si>
  <si>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</si>
  <si>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</si>
  <si>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</si>
  <si>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</si>
  <si>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</si>
  <si>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</si>
  <si>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</si>
  <si>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</si>
  <si>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</si>
  <si>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</si>
  <si>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</si>
  <si>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</si>
  <si>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</si>
  <si>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</si>
  <si>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</si>
  <si>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</si>
  <si>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</si>
  <si>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</si>
  <si>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</si>
  <si>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</si>
  <si>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</si>
  <si>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</si>
  <si>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</si>
  <si>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</si>
  <si>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</si>
  <si>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</si>
  <si>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</si>
  <si>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</si>
  <si>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</si>
  <si>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</si>
  <si>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</si>
  <si>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</si>
  <si>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</si>
  <si>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</si>
  <si>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</si>
  <si>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</si>
  <si>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</si>
  <si>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</si>
  <si>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</si>
  <si>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</si>
  <si>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</si>
  <si>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</si>
  <si>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</si>
  <si>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</si>
  <si>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</si>
  <si>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</si>
  <si>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</si>
  <si>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</si>
  <si>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</si>
  <si>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</si>
  <si>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</si>
  <si>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</si>
  <si>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</si>
  <si>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</si>
  <si>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</si>
  <si>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</si>
  <si>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</si>
  <si>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</si>
  <si>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</si>
  <si>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</si>
  <si>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</si>
  <si>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</si>
  <si>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</si>
  <si>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</si>
  <si>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</si>
  <si>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</si>
  <si>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</si>
  <si>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</si>
  <si>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</si>
  <si>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</si>
  <si>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</si>
  <si>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</si>
  <si>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</si>
  <si>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</si>
  <si>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</si>
  <si>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</si>
  <si>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</si>
  <si>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</si>
  <si>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</si>
  <si>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</si>
  <si>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</si>
  <si>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</si>
  <si>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</si>
  <si>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</si>
  <si>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</si>
  <si>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</si>
  <si>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</si>
  <si>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</si>
  <si>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</si>
  <si>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</si>
  <si>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</si>
  <si>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</si>
  <si>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</si>
  <si>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</si>
  <si>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</si>
  <si>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</si>
  <si>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</si>
  <si>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</si>
  <si>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</si>
  <si>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</si>
  <si>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</si>
  <si>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</si>
  <si>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</si>
  <si>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</si>
  <si>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</si>
  <si>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</si>
  <si>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</si>
  <si>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</si>
  <si>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</si>
  <si>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</si>
  <si>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</si>
  <si>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</si>
  <si>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</si>
  <si>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</si>
  <si>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</si>
  <si>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</si>
  <si>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</si>
  <si>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</si>
  <si>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</si>
  <si>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</si>
  <si>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</si>
  <si>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</si>
  <si>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</si>
  <si>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</si>
  <si>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</si>
  <si>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</si>
  <si>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</si>
  <si>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</si>
  <si>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</si>
  <si>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</si>
  <si>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</si>
  <si>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</si>
  <si>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</si>
  <si>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</si>
  <si>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</si>
  <si>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</si>
  <si>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</si>
  <si>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</si>
  <si>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</si>
  <si>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</si>
  <si>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</si>
  <si>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</si>
  <si>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</si>
  <si>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</si>
  <si>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</si>
  <si>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</si>
  <si>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</si>
  <si>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</si>
  <si>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</si>
  <si>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</si>
  <si>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</si>
  <si>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</si>
  <si>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</si>
  <si>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</si>
  <si>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</si>
  <si>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</si>
  <si>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</si>
  <si>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</si>
  <si>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</si>
  <si>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</si>
  <si>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</si>
  <si>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</si>
  <si>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</si>
  <si>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</si>
  <si>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</si>
  <si>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</si>
  <si>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</si>
  <si>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</si>
  <si>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</si>
  <si>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</si>
  <si>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</si>
  <si>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</si>
  <si>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</si>
  <si>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</si>
  <si>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</si>
  <si>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</si>
  <si>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</si>
  <si>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</si>
  <si>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</si>
  <si>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</si>
  <si>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</si>
  <si>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</si>
  <si>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</si>
  <si>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</si>
  <si>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</si>
  <si>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</si>
  <si>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</si>
  <si>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</si>
  <si>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</si>
  <si>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</si>
  <si>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</si>
  <si>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</si>
  <si>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</si>
  <si>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</si>
  <si>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</si>
  <si>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</si>
  <si>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</si>
  <si>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</si>
  <si>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</si>
  <si>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</si>
  <si>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</si>
  <si>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</si>
  <si>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</si>
  <si>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</si>
  <si>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</si>
  <si>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</si>
  <si>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</si>
  <si>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</si>
  <si>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</si>
  <si>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</si>
  <si>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</si>
  <si>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</si>
  <si>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</si>
  <si>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</si>
  <si>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</si>
  <si>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</si>
  <si>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</si>
  <si>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</si>
  <si>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</si>
  <si>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</si>
  <si>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</si>
  <si>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</si>
  <si>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</si>
  <si>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</si>
  <si>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</si>
  <si>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</si>
  <si>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</si>
  <si>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</si>
  <si>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</si>
  <si>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</si>
  <si>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</si>
  <si>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</si>
  <si>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</si>
  <si>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</si>
  <si>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</si>
  <si>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</si>
  <si>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</si>
  <si>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</si>
  <si>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</si>
  <si>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</si>
  <si>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</si>
  <si>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</si>
  <si>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</si>
  <si>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</si>
  <si>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</si>
  <si>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</si>
  <si>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</si>
  <si>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</si>
  <si>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</si>
  <si>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</si>
  <si>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</si>
  <si>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</si>
  <si>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</si>
  <si>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</si>
  <si>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</si>
  <si>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</si>
  <si>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</si>
  <si>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</si>
  <si>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</si>
  <si>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</si>
  <si>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</si>
  <si>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</si>
  <si>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</si>
  <si>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</si>
  <si>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</si>
  <si>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</si>
  <si>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</si>
  <si>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</si>
  <si>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</si>
  <si>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</si>
  <si>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</si>
  <si>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</si>
  <si>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</si>
  <si>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</si>
  <si>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</si>
  <si>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</si>
  <si>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</si>
  <si>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</si>
  <si>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</si>
  <si>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</si>
  <si>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</si>
  <si>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</si>
  <si>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</si>
  <si>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</si>
  <si>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</si>
  <si>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</si>
  <si>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</si>
  <si>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</si>
  <si>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</si>
  <si>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</si>
  <si>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</si>
  <si>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</si>
  <si>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</si>
  <si>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</si>
  <si>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</si>
  <si>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</si>
  <si>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</si>
  <si>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</si>
  <si>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</si>
  <si>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</si>
  <si>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</si>
  <si>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</si>
  <si>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</si>
  <si>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</si>
  <si>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</si>
  <si>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</si>
  <si>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</si>
  <si>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</si>
  <si>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</si>
  <si>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</si>
  <si>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</si>
  <si>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</si>
  <si>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</si>
  <si>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</si>
  <si>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</si>
  <si>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</si>
  <si>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</si>
  <si>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</si>
  <si>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</si>
  <si>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</si>
  <si>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</si>
  <si>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</si>
  <si>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</si>
  <si>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</si>
  <si>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</si>
  <si>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</si>
  <si>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</si>
  <si>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</si>
  <si>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</si>
  <si>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</si>
  <si>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</si>
  <si>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</si>
  <si>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</si>
  <si>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</si>
  <si>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</si>
  <si>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</si>
  <si>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</si>
  <si>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</si>
  <si>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</si>
  <si>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</si>
  <si>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</si>
  <si>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</si>
  <si>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</si>
  <si>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</si>
  <si>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</si>
  <si>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</si>
  <si>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</si>
  <si>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</si>
  <si>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</si>
  <si>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</si>
  <si>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</si>
  <si>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</si>
  <si>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</si>
  <si>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</si>
  <si>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</si>
  <si>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</si>
  <si>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</si>
  <si>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</si>
  <si>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</si>
  <si>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</si>
  <si>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</si>
  <si>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</si>
  <si>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</si>
  <si>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</si>
  <si>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</si>
  <si>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</si>
  <si>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</si>
  <si>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</si>
  <si>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</si>
  <si>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</si>
  <si>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</si>
  <si>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</si>
  <si>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</si>
  <si>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</si>
  <si>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</si>
  <si>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</si>
  <si>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</si>
  <si>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</si>
  <si>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</si>
  <si>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</si>
  <si>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</si>
  <si>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</si>
  <si>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</si>
  <si>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</si>
  <si>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</si>
  <si>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</si>
  <si>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</si>
  <si>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</si>
  <si>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</si>
  <si>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</si>
  <si>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</si>
  <si>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</si>
  <si>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</si>
  <si>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</si>
  <si>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</si>
  <si>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</si>
  <si>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</si>
  <si>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</si>
  <si>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</si>
  <si>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</si>
  <si>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</si>
  <si>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</si>
  <si>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</si>
  <si>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</si>
  <si>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</si>
  <si>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</si>
  <si>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</si>
  <si>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</si>
  <si>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</si>
  <si>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</si>
  <si>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</si>
  <si>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</si>
  <si>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</si>
  <si>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</si>
  <si>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</si>
  <si>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</si>
  <si>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</si>
  <si>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</si>
  <si>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</si>
  <si>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</si>
  <si>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</si>
  <si>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</si>
  <si>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</si>
  <si>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</si>
  <si>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</si>
  <si>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</si>
  <si>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</si>
  <si>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</si>
  <si>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</si>
  <si>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</si>
  <si>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</si>
  <si>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</si>
  <si>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</si>
  <si>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</si>
  <si>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</si>
  <si>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</si>
  <si>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</si>
  <si>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</si>
  <si>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</si>
  <si>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</si>
  <si>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</si>
  <si>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</si>
  <si>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</si>
  <si>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</si>
  <si>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</si>
  <si>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</si>
  <si>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</si>
  <si>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</si>
  <si>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</si>
  <si>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</si>
  <si>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</si>
  <si>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</si>
  <si>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</si>
  <si>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</si>
  <si>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</si>
  <si>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</si>
  <si>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</si>
  <si>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</si>
  <si>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</si>
  <si>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</si>
  <si>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</si>
  <si>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</si>
  <si>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</si>
  <si>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</si>
  <si>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</si>
  <si>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</si>
  <si>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</si>
  <si>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</si>
  <si>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</si>
  <si>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</si>
  <si>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</si>
  <si>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</si>
  <si>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</si>
  <si>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</si>
  <si>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</si>
  <si>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</si>
  <si>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</si>
  <si>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</si>
  <si>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</si>
  <si>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</si>
  <si>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</si>
  <si>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</si>
  <si>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</si>
  <si>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</si>
  <si>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</si>
  <si>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</si>
  <si>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</si>
  <si>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</si>
  <si>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</si>
  <si>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</si>
  <si>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</si>
  <si>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</si>
  <si>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</si>
  <si>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</si>
  <si>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</si>
  <si>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</si>
  <si>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</si>
  <si>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</si>
  <si>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</si>
  <si>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</si>
  <si>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</si>
  <si>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</si>
  <si>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</si>
  <si>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</si>
  <si>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</si>
  <si>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</si>
  <si>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</si>
  <si>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</si>
  <si>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</si>
  <si>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</si>
  <si>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</si>
  <si>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</si>
  <si>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</si>
  <si>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</si>
  <si>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</si>
  <si>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</si>
  <si>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</si>
  <si>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</si>
  <si>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</si>
  <si>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</si>
  <si>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</si>
  <si>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</si>
  <si>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</si>
  <si>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</si>
  <si>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</si>
  <si>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</si>
  <si>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</si>
  <si>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</si>
  <si>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</si>
  <si>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</si>
  <si>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</si>
  <si>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</si>
  <si>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</si>
  <si>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</si>
  <si>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</si>
  <si>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</si>
  <si>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</si>
  <si>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</si>
  <si>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</si>
  <si>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</si>
  <si>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</si>
  <si>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</si>
  <si>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</si>
  <si>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</si>
  <si>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</si>
  <si>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</si>
  <si>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</si>
  <si>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</si>
  <si>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</si>
  <si>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</si>
  <si>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</si>
  <si>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</si>
  <si>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</si>
  <si>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</si>
  <si>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</si>
  <si>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</si>
  <si>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</si>
  <si>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</si>
  <si>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</si>
  <si>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</si>
  <si>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</si>
  <si>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</si>
  <si>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</si>
  <si>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</si>
  <si>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</si>
  <si>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</si>
  <si>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</si>
  <si>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</si>
  <si>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</si>
  <si>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</si>
  <si>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</si>
  <si>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</si>
  <si>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</si>
  <si>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</si>
  <si>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</si>
  <si>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</si>
  <si>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</si>
  <si>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</si>
  <si>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</si>
  <si>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</si>
  <si>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</si>
  <si>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</si>
  <si>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</si>
  <si>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</si>
  <si>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</si>
  <si>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</si>
  <si>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</si>
  <si>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</si>
  <si>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</si>
  <si>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</si>
  <si>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</si>
  <si>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</si>
  <si>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</si>
  <si>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</si>
  <si>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</si>
  <si>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</si>
  <si>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</si>
  <si>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</si>
  <si>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</si>
  <si>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</si>
  <si>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</si>
  <si>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</si>
  <si>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</si>
  <si>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</si>
  <si>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</si>
  <si>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</si>
  <si>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</si>
  <si>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</si>
  <si>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</si>
  <si>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</si>
  <si>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</si>
  <si>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</si>
  <si>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</si>
  <si>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</si>
  <si>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</si>
  <si>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</si>
  <si>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</si>
  <si>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</si>
  <si>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</si>
  <si>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</si>
  <si>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</si>
  <si>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</si>
  <si>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</si>
  <si>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</si>
  <si>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</si>
  <si>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</si>
  <si>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</si>
  <si>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</si>
  <si>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</si>
  <si>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</si>
  <si>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</si>
  <si>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</si>
  <si>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</si>
  <si>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</si>
  <si>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</si>
  <si>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</si>
  <si>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</si>
  <si>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</si>
  <si>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</si>
  <si>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</si>
  <si>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</si>
  <si>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</si>
  <si>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</si>
  <si>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</si>
  <si>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</si>
  <si>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</si>
  <si>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</si>
  <si>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</si>
  <si>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</si>
  <si>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</si>
  <si>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</si>
  <si>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</si>
  <si>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</si>
  <si>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</si>
  <si>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</si>
  <si>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</si>
  <si>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</si>
  <si>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</si>
  <si>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</si>
  <si>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</si>
  <si>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</si>
  <si>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</si>
  <si>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</si>
  <si>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</si>
  <si>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</si>
  <si>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</si>
  <si>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</si>
  <si>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</si>
  <si>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</si>
  <si>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</si>
  <si>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</si>
  <si>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</si>
  <si>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</si>
  <si>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</si>
  <si>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</si>
  <si>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</si>
  <si>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</si>
  <si>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</si>
  <si>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</si>
  <si>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</si>
  <si>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</si>
  <si>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</si>
  <si>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</si>
  <si>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</si>
  <si>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</si>
  <si>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</si>
  <si>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</si>
  <si>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</si>
  <si>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</si>
  <si>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</si>
  <si>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</si>
  <si>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</si>
  <si>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</si>
  <si>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</si>
  <si>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</si>
  <si>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</si>
  <si>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</si>
  <si>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</si>
  <si>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</si>
  <si>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</si>
  <si>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</si>
  <si>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</si>
  <si>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</si>
  <si>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</si>
  <si>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</si>
  <si>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</si>
  <si>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</si>
  <si>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</si>
  <si>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</si>
  <si>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</si>
  <si>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</si>
  <si>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</si>
  <si>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</si>
  <si>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</si>
  <si>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</si>
  <si>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</si>
  <si>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</si>
  <si>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</si>
  <si>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</si>
  <si>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</si>
  <si>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</si>
  <si>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</si>
  <si>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</si>
  <si>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</si>
  <si>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</si>
  <si>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</si>
  <si>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</si>
  <si>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</si>
  <si>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</si>
  <si>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</si>
  <si>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</si>
  <si>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</si>
  <si>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</si>
  <si>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</si>
  <si>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</si>
  <si>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</si>
  <si>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</si>
  <si>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</si>
  <si>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</si>
  <si>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</si>
  <si>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</si>
  <si>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</si>
  <si>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</si>
  <si>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</si>
  <si>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</si>
  <si>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</si>
  <si>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</si>
  <si>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</si>
  <si>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</si>
  <si>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</si>
  <si>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</si>
  <si>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</si>
  <si>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</si>
  <si>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</si>
  <si>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</si>
  <si>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</si>
  <si>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</si>
  <si>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</si>
  <si>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</si>
  <si>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</si>
  <si>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</si>
  <si>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</si>
  <si>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</si>
  <si>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</si>
  <si>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</si>
  <si>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</si>
  <si>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</si>
  <si>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</si>
  <si>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</si>
  <si>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</si>
  <si>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</si>
  <si>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</si>
  <si>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</si>
  <si>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</si>
  <si>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</si>
  <si>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</si>
  <si>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</si>
  <si>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</si>
  <si>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</si>
  <si>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</si>
  <si>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</si>
  <si>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</si>
  <si>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</si>
  <si>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</si>
  <si>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</si>
  <si>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</si>
  <si>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</si>
  <si>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</si>
  <si>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</si>
  <si>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</si>
  <si>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</si>
  <si>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</si>
  <si>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</si>
  <si>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</si>
  <si>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</si>
  <si>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</si>
  <si>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</si>
  <si>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</si>
  <si>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</si>
  <si>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</si>
  <si>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</si>
  <si>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</si>
  <si>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</si>
  <si>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</si>
  <si>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</si>
  <si>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</si>
  <si>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</si>
  <si>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</si>
  <si>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</si>
  <si>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</si>
  <si>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</si>
  <si>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</si>
  <si>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</si>
  <si>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</si>
  <si>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</si>
  <si>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</si>
  <si>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</si>
  <si>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</si>
  <si>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</si>
  <si>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</si>
  <si>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</si>
  <si>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</si>
  <si>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</si>
  <si>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</si>
  <si>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</si>
  <si>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</si>
  <si>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</si>
  <si>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</si>
  <si>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</si>
  <si>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</si>
  <si>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</si>
  <si>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</si>
  <si>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</si>
  <si>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</si>
  <si>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</si>
  <si>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</si>
  <si>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</si>
  <si>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</si>
  <si>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</si>
  <si>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</si>
  <si>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</si>
  <si>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</si>
  <si>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</si>
  <si>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</si>
  <si>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</si>
  <si>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</si>
  <si>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</si>
  <si>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</si>
  <si>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</si>
  <si>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</si>
  <si>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</si>
  <si>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</si>
  <si>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</si>
  <si>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</si>
  <si>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</si>
  <si>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</si>
  <si>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</si>
  <si>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</si>
  <si>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</si>
  <si>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</si>
  <si>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</si>
  <si>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</si>
  <si>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</si>
  <si>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</si>
  <si>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</si>
  <si>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</si>
  <si>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</si>
  <si>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</si>
  <si>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</si>
  <si>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</si>
  <si>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</si>
  <si>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</si>
  <si>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</si>
  <si>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</si>
  <si>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</si>
  <si>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</si>
  <si>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</si>
  <si>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</si>
  <si>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</si>
  <si>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</si>
  <si>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</si>
  <si>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</si>
  <si>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</si>
  <si>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</si>
  <si>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</si>
  <si>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</si>
  <si>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</si>
  <si>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</si>
  <si>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</si>
  <si>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</si>
  <si>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</si>
  <si>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</si>
  <si>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</si>
  <si>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</si>
  <si>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</si>
  <si>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</si>
  <si>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</si>
  <si>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</si>
  <si>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</si>
  <si>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</si>
  <si>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</si>
  <si>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</si>
  <si>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</si>
  <si>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</si>
  <si>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</si>
  <si>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</si>
  <si>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</si>
  <si>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</si>
  <si>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</si>
  <si>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</si>
  <si>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</si>
  <si>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</si>
  <si>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</si>
  <si>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</si>
  <si>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</si>
  <si>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</si>
  <si>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</si>
  <si>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</si>
  <si>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</si>
  <si>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</si>
  <si>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</si>
  <si>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</si>
  <si>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</si>
  <si>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</si>
  <si>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</si>
  <si>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</si>
  <si>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</si>
  <si>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</si>
  <si>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</si>
  <si>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</si>
  <si>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</si>
  <si>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</si>
  <si>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</si>
  <si>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</si>
  <si>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</si>
  <si>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</si>
  <si>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</si>
  <si>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</si>
  <si>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</si>
  <si>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</si>
  <si>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</si>
  <si>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</si>
  <si>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</si>
  <si>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</si>
  <si>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</si>
  <si>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</si>
  <si>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</si>
  <si>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</si>
  <si>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</si>
  <si>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</si>
  <si>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</si>
  <si>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</si>
  <si>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</si>
  <si>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</si>
  <si>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</si>
  <si>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</si>
  <si>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</si>
  <si>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</si>
  <si>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</si>
  <si>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</si>
  <si>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</si>
  <si>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</si>
  <si>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</si>
  <si>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</si>
  <si>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</si>
  <si>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</si>
  <si>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</si>
  <si>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</si>
  <si>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</si>
  <si>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</si>
  <si>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</si>
  <si>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</si>
  <si>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</si>
  <si>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</si>
  <si>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</si>
  <si>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</si>
  <si>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</si>
  <si>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</si>
  <si>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</si>
  <si>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</si>
  <si>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</si>
  <si>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</si>
  <si>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</si>
  <si>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</si>
  <si>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</si>
  <si>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</si>
  <si>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</si>
  <si>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</si>
  <si>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</si>
  <si>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</si>
  <si>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</si>
  <si>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</si>
  <si>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</si>
  <si>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</si>
  <si>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</si>
  <si>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</si>
  <si>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</si>
  <si>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</si>
  <si>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</si>
  <si>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</si>
  <si>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</si>
  <si>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</si>
  <si>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</si>
  <si>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</si>
  <si>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</si>
  <si>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</si>
  <si>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</si>
  <si>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</si>
  <si>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</si>
  <si>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</si>
  <si>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</si>
  <si>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</si>
  <si>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</si>
  <si>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</si>
  <si>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</si>
  <si>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</si>
  <si>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</si>
  <si>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</si>
  <si>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</si>
  <si>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</si>
  <si>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</si>
  <si>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</si>
  <si>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</si>
  <si>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</si>
  <si>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</si>
  <si>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</si>
  <si>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</si>
  <si>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</si>
  <si>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</si>
  <si>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</si>
  <si>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</si>
  <si>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</si>
  <si>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</si>
  <si>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</si>
  <si>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</si>
  <si>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</si>
  <si>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</si>
  <si>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</si>
  <si>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</si>
  <si>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</si>
  <si>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</si>
  <si>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</si>
  <si>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</si>
  <si>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</si>
  <si>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</si>
  <si>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</si>
  <si>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</si>
  <si>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</si>
  <si>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</si>
  <si>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</si>
  <si>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</si>
  <si>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</si>
  <si>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</si>
  <si>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</si>
  <si>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</si>
  <si>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</si>
  <si>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</si>
  <si>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</si>
  <si>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</si>
  <si>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</si>
  <si>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</si>
  <si>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</si>
  <si>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</si>
  <si>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</si>
  <si>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</si>
  <si>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</si>
  <si>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</si>
  <si>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</si>
  <si>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</si>
  <si>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</si>
  <si>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</si>
  <si>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</si>
  <si>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</si>
  <si>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</si>
  <si>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</si>
  <si>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</si>
  <si>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</si>
  <si>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</si>
  <si>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</si>
  <si>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</si>
  <si>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</si>
  <si>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</si>
  <si>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</si>
  <si>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</si>
  <si>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</si>
  <si>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</si>
  <si>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</si>
  <si>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</si>
  <si>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</si>
  <si>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</si>
  <si>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</si>
  <si>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</si>
  <si>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</si>
  <si>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</si>
  <si>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</si>
  <si>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</si>
  <si>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</si>
  <si>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</si>
  <si>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</si>
  <si>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</si>
  <si>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</si>
  <si>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</si>
  <si>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</si>
  <si>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</si>
  <si>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</si>
  <si>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</si>
  <si>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</si>
  <si>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</si>
  <si>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</si>
  <si>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</si>
  <si>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</si>
  <si>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</si>
  <si>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</si>
  <si>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</si>
  <si>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</si>
  <si>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</si>
  <si>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</si>
  <si>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</si>
  <si>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</si>
  <si>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</si>
  <si>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</si>
  <si>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</si>
  <si>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</si>
  <si>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</si>
  <si>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</si>
  <si>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</si>
  <si>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</si>
  <si>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</si>
  <si>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</si>
  <si>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</si>
  <si>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</si>
  <si>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</si>
  <si>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</si>
  <si>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</si>
  <si>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</si>
  <si>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</si>
  <si>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</si>
  <si>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</si>
  <si>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</si>
  <si>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</si>
  <si>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</si>
  <si>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</si>
  <si>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</si>
  <si>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</si>
  <si>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</si>
  <si>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</si>
  <si>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</si>
  <si>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</si>
  <si>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</si>
  <si>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</si>
  <si>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</si>
  <si>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</si>
  <si>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</si>
  <si>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</si>
  <si>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</si>
  <si>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</si>
  <si>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</si>
  <si>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</si>
  <si>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</si>
  <si>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</si>
  <si>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</si>
  <si>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</si>
  <si>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</si>
  <si>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</si>
  <si>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</si>
  <si>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</si>
  <si>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</si>
  <si>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</si>
  <si>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</si>
  <si>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</si>
  <si>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</si>
  <si>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</si>
  <si>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</si>
  <si>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</si>
  <si>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</si>
  <si>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</si>
  <si>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</si>
  <si>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</si>
  <si>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</si>
  <si>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</si>
  <si>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</si>
  <si>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</si>
  <si>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</si>
  <si>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</si>
  <si>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</si>
  <si>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</si>
  <si>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</si>
  <si>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</si>
  <si>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</si>
  <si>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</si>
  <si>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</si>
  <si>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</si>
  <si>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</si>
  <si>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</si>
  <si>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</si>
  <si>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</si>
  <si>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</si>
  <si>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</si>
  <si>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</si>
  <si>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</si>
  <si>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</si>
  <si>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</si>
  <si>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</si>
  <si>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</si>
  <si>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</si>
  <si>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</si>
  <si>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</si>
  <si>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</si>
  <si>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</si>
  <si>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</si>
  <si>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</si>
  <si>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</si>
  <si>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</si>
  <si>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</si>
  <si>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</si>
  <si>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</si>
  <si>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</si>
  <si>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</si>
  <si>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</si>
  <si>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</si>
  <si>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</si>
  <si>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</si>
  <si>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</si>
  <si>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</si>
  <si>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</si>
  <si>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</si>
  <si>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</si>
  <si>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</si>
  <si>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</si>
  <si>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</si>
  <si>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</si>
  <si>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</si>
  <si>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</si>
  <si>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</si>
  <si>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</si>
  <si>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</si>
  <si>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</si>
  <si>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</si>
  <si>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</si>
  <si>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</si>
  <si>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</si>
  <si>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</si>
  <si>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</si>
  <si>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</si>
  <si>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</si>
  <si>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</si>
  <si>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</si>
  <si>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</si>
  <si>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</si>
  <si>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</si>
  <si>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</si>
  <si>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</si>
  <si>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</si>
  <si>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</si>
  <si>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</si>
  <si>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</si>
  <si>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</si>
  <si>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</si>
  <si>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</si>
  <si>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</si>
  <si>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</si>
  <si>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</si>
  <si>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</si>
  <si>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</si>
  <si>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</si>
  <si>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</si>
  <si>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</si>
  <si>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</si>
  <si>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</si>
  <si>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</si>
  <si>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</si>
  <si>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</si>
  <si>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</si>
  <si>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</si>
  <si>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</si>
  <si>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</si>
  <si>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</si>
  <si>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</si>
  <si>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</si>
  <si>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</si>
  <si>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</si>
  <si>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</si>
  <si>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</si>
  <si>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</si>
  <si>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</si>
  <si>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</si>
  <si>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</si>
  <si>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</si>
  <si>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</si>
  <si>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</si>
  <si>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</si>
  <si>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</si>
  <si>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</si>
  <si>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</si>
  <si>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</si>
  <si>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</si>
  <si>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</si>
  <si>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</si>
  <si>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</si>
  <si>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</si>
  <si>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</si>
  <si>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</si>
  <si>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</si>
  <si>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</si>
  <si>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</si>
  <si>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</si>
  <si>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</si>
  <si>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</si>
  <si>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</si>
  <si>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</si>
  <si>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</si>
  <si>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</si>
  <si>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</si>
  <si>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</si>
  <si>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</si>
  <si>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</si>
  <si>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</si>
  <si>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</si>
  <si>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</si>
  <si>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</si>
  <si>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</si>
  <si>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</si>
  <si>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</si>
  <si>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</si>
  <si>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</si>
  <si>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</si>
  <si>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</si>
  <si>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</si>
  <si>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</si>
  <si>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</si>
  <si>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</si>
  <si>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</si>
  <si>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</si>
  <si>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</si>
  <si>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</si>
  <si>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</si>
  <si>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</si>
  <si>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</si>
  <si>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</si>
  <si>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</si>
  <si>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</si>
  <si>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</si>
  <si>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</si>
  <si>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</si>
  <si>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</si>
  <si>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</si>
  <si>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</si>
  <si>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</si>
  <si>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</si>
  <si>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</si>
  <si>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</si>
  <si>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</si>
  <si>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</si>
  <si>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</si>
  <si>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</si>
  <si>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</si>
  <si>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</si>
  <si>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</si>
  <si>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</si>
  <si>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</si>
  <si>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</si>
  <si>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</si>
  <si>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</si>
  <si>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</si>
  <si>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</si>
  <si>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</si>
  <si>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</si>
  <si>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</si>
  <si>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</si>
  <si>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</si>
  <si>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</si>
  <si>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</si>
  <si>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</si>
  <si>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</si>
  <si>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</si>
  <si>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</si>
  <si>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</si>
  <si>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</si>
  <si>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</si>
  <si>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</si>
  <si>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</si>
  <si>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</si>
  <si>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</si>
  <si>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</si>
  <si>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</si>
  <si>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</si>
  <si>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</si>
  <si>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</si>
  <si>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</si>
  <si>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</si>
  <si>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</si>
  <si>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</si>
  <si>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</si>
  <si>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</si>
  <si>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</si>
  <si>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</si>
  <si>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</si>
  <si>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</si>
  <si>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</si>
  <si>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</si>
  <si>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</si>
  <si>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</si>
  <si>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</si>
  <si>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</si>
  <si>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</si>
  <si>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</si>
  <si>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</si>
  <si>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</si>
  <si>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</si>
  <si>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</si>
  <si>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</si>
  <si>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</si>
  <si>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</si>
  <si>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</si>
  <si>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</si>
  <si>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</si>
  <si>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</si>
  <si>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</si>
  <si>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</si>
  <si>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</si>
  <si>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</si>
  <si>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</si>
  <si>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</si>
  <si>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</si>
  <si>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</si>
  <si>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</si>
  <si>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</si>
  <si>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</si>
  <si>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</si>
  <si>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</si>
  <si>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</si>
  <si>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</si>
  <si>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</si>
  <si>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</si>
  <si>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</si>
  <si>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</si>
  <si>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</si>
  <si>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</si>
  <si>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</si>
  <si>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</si>
  <si>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</si>
  <si>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</si>
  <si>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</si>
  <si>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</si>
  <si>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</si>
  <si>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</si>
  <si>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</si>
  <si>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</si>
  <si>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</si>
  <si>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</si>
  <si>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</si>
  <si>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</si>
  <si>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</si>
  <si>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</si>
  <si>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</si>
  <si>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</si>
  <si>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</si>
  <si>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</si>
  <si>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</si>
  <si>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</si>
  <si>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</si>
  <si>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</si>
  <si>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</si>
  <si>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</si>
  <si>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</si>
  <si>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</si>
  <si>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</si>
  <si>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</si>
  <si>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</si>
  <si>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</si>
  <si>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</si>
  <si>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</si>
  <si>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</si>
  <si>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</si>
  <si>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</si>
  <si>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</si>
  <si>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</si>
  <si>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</si>
  <si>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</si>
  <si>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</si>
  <si>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</si>
  <si>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</si>
  <si>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</si>
  <si>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</si>
  <si>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</si>
  <si>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</si>
  <si>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</si>
  <si>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</si>
  <si>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</si>
  <si>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</si>
  <si>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</si>
  <si>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</si>
  <si>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</si>
  <si>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</si>
  <si>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</si>
  <si>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</si>
  <si>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</si>
  <si>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</si>
  <si>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</si>
  <si>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</si>
  <si>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</si>
  <si>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</si>
  <si>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</si>
  <si>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</si>
  <si>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</si>
  <si>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</si>
  <si>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</si>
  <si>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</si>
  <si>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</si>
  <si>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</si>
  <si>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</si>
  <si>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</si>
  <si>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</si>
  <si>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</si>
  <si>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</si>
  <si>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</si>
  <si>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</si>
  <si>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</si>
  <si>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</si>
  <si>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</si>
  <si>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</si>
  <si>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</si>
  <si>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</si>
  <si>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</si>
  <si>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</si>
  <si>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</si>
  <si>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</si>
  <si>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</si>
  <si>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</si>
  <si>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</si>
  <si>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</si>
  <si>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</si>
  <si>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</si>
  <si>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</si>
  <si>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</si>
  <si>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</si>
  <si>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</si>
  <si>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</si>
  <si>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</si>
  <si>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</si>
  <si>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</si>
  <si>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</si>
  <si>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</si>
  <si>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</si>
  <si>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</si>
  <si>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</si>
  <si>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</si>
  <si>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</si>
  <si>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</si>
  <si>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</si>
  <si>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</si>
  <si>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</si>
  <si>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</si>
  <si>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</si>
  <si>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</si>
  <si>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</si>
  <si>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</si>
  <si>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</si>
  <si>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</si>
  <si>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</si>
  <si>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</si>
  <si>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</si>
  <si>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</si>
  <si>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</si>
  <si>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</si>
  <si>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</si>
  <si>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</si>
  <si>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</si>
  <si>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</si>
  <si>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</si>
  <si>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</si>
  <si>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</si>
  <si>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</si>
  <si>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</si>
  <si>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</si>
  <si>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</si>
  <si>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</si>
  <si>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</si>
  <si>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</si>
  <si>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</si>
  <si>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</si>
  <si>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</si>
  <si>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</si>
  <si>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</si>
  <si>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</si>
  <si>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</si>
  <si>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</si>
  <si>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</si>
  <si>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</si>
  <si>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</si>
  <si>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</si>
  <si>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</si>
  <si>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</si>
  <si>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</si>
  <si>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</si>
  <si>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</si>
  <si>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</si>
  <si>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</si>
  <si>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</si>
  <si>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</si>
  <si>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</si>
  <si>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</si>
  <si>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</si>
  <si>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</si>
  <si>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</si>
  <si>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</si>
  <si>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</si>
  <si>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</si>
  <si>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</si>
  <si>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</si>
  <si>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</si>
  <si>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</si>
  <si>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</si>
  <si>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</si>
  <si>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</si>
  <si>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</si>
  <si>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</si>
  <si>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</si>
  <si>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</si>
  <si>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</si>
  <si>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</si>
  <si>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</si>
  <si>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</si>
  <si>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</si>
  <si>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</si>
  <si>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</si>
  <si>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</si>
  <si>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</si>
  <si>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</si>
  <si>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</si>
  <si>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</si>
  <si>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</si>
  <si>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</si>
  <si>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</si>
  <si>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</si>
  <si>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</si>
  <si>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</si>
  <si>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</si>
  <si>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</si>
  <si>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</si>
  <si>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</si>
  <si>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</si>
  <si>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</si>
  <si>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</si>
  <si>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</si>
  <si>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</si>
  <si>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</si>
  <si>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</si>
  <si>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</si>
  <si>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</si>
  <si>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</si>
  <si>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</si>
  <si>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</si>
  <si>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</si>
  <si>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</si>
  <si>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</si>
  <si>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</si>
  <si>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</si>
  <si>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</si>
  <si>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</si>
  <si>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</si>
  <si>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</si>
  <si>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</si>
  <si>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</si>
  <si>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</si>
  <si>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</si>
  <si>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</si>
  <si>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</si>
  <si>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</si>
  <si>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</si>
  <si>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</si>
  <si>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</si>
  <si>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</si>
  <si>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</si>
  <si>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</si>
  <si>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</si>
  <si>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</si>
  <si>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</si>
  <si>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</si>
  <si>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</si>
  <si>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</si>
  <si>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</si>
  <si>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</si>
  <si>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</si>
  <si>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</si>
  <si>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</si>
  <si>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</si>
  <si>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</si>
  <si>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</si>
  <si>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</si>
  <si>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</si>
  <si>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</si>
  <si>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</si>
  <si>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</si>
  <si>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</si>
  <si>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</si>
  <si>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</si>
  <si>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</si>
  <si>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</si>
  <si>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</si>
  <si>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</si>
  <si>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</si>
  <si>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</si>
  <si>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</si>
  <si>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</si>
  <si>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</si>
  <si>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</si>
  <si>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</si>
  <si>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</si>
  <si>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</si>
  <si>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</si>
  <si>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</si>
  <si>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</si>
  <si>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</si>
  <si>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</si>
  <si>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</si>
  <si>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</si>
  <si>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</si>
  <si>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</si>
  <si>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</si>
  <si>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</si>
  <si>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</si>
  <si>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</si>
  <si>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</si>
  <si>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</si>
  <si>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</si>
  <si>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</si>
  <si>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</si>
  <si>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</si>
  <si>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</si>
  <si>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</si>
  <si>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</si>
  <si>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</si>
  <si>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</si>
  <si>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</si>
  <si>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</si>
  <si>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</si>
  <si>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</si>
  <si>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</si>
  <si>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</si>
  <si>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</si>
  <si>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</si>
  <si>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</si>
  <si>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</si>
  <si>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</si>
  <si>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</si>
  <si>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</si>
  <si>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</si>
  <si>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</si>
  <si>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</si>
  <si>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</si>
  <si>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</si>
  <si>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</si>
  <si>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</si>
  <si>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</si>
  <si>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</si>
  <si>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</si>
  <si>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</si>
  <si>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</si>
  <si>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</si>
  <si>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</si>
  <si>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</si>
  <si>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</si>
  <si>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</si>
  <si>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</si>
  <si>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</si>
  <si>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</si>
  <si>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</si>
  <si>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</si>
  <si>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</si>
  <si>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</si>
  <si>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</si>
  <si>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</si>
  <si>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</si>
  <si>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</si>
  <si>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</si>
  <si>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</si>
  <si>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</si>
  <si>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</si>
  <si>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</si>
  <si>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</si>
  <si>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</si>
  <si>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</si>
  <si>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</si>
  <si>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</si>
  <si>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</si>
  <si>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</si>
  <si>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</si>
  <si>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</si>
  <si>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</si>
  <si>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</si>
  <si>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</si>
  <si>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</si>
  <si>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</si>
  <si>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</si>
  <si>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</si>
  <si>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</si>
  <si>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</si>
  <si>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</si>
  <si>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</si>
  <si>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</si>
  <si>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</si>
  <si>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</si>
  <si>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</si>
  <si>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</si>
  <si>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</si>
  <si>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</si>
  <si>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</si>
  <si>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</si>
  <si>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</si>
  <si>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</si>
  <si>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</si>
  <si>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</si>
  <si>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</si>
  <si>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</si>
  <si>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</si>
  <si>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</si>
  <si>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</si>
  <si>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</si>
  <si>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</si>
  <si>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</si>
  <si>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</si>
  <si>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</si>
  <si>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</si>
  <si>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</si>
  <si>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</si>
  <si>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</si>
  <si>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</si>
  <si>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</si>
  <si>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</si>
  <si>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</si>
  <si>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</si>
  <si>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</si>
  <si>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</si>
  <si>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</si>
  <si>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</si>
  <si>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</si>
  <si>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</si>
  <si>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</si>
  <si>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</si>
  <si>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</si>
  <si>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</si>
  <si>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</si>
  <si>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</si>
  <si>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</si>
  <si>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</si>
  <si>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</si>
  <si>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</si>
  <si>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</si>
  <si>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</si>
  <si>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</si>
  <si>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</si>
  <si>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</si>
  <si>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</si>
  <si>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</si>
  <si>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</si>
  <si>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</si>
  <si>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</si>
  <si>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</si>
  <si>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</si>
  <si>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</si>
  <si>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</si>
  <si>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</si>
  <si>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</si>
  <si>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</si>
  <si>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</si>
  <si>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</si>
  <si>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</si>
  <si>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</si>
  <si>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</si>
  <si>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</si>
  <si>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</si>
  <si>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</si>
  <si>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</si>
  <si>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</si>
  <si>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</si>
  <si>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</si>
  <si>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</si>
  <si>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</si>
  <si>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</si>
  <si>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</si>
  <si>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</si>
  <si>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</si>
  <si>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</si>
  <si>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</si>
  <si>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</si>
  <si>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</si>
  <si>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</si>
  <si>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</si>
  <si>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</si>
  <si>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</si>
  <si>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</si>
  <si>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</si>
  <si>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</si>
  <si>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</si>
  <si>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</si>
  <si>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</si>
  <si>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</si>
  <si>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</si>
  <si>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</si>
  <si>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</si>
  <si>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</si>
  <si>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</si>
  <si>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</si>
  <si>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</si>
  <si>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</si>
  <si>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</si>
  <si>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</si>
  <si>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</si>
  <si>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</si>
  <si>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</si>
  <si>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</si>
  <si>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</si>
  <si>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</si>
  <si>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</si>
  <si>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</si>
  <si>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</si>
  <si>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</si>
  <si>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</si>
  <si>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</si>
  <si>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</si>
  <si>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</si>
  <si>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</si>
  <si>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</si>
  <si>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</si>
  <si>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</si>
  <si>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</si>
  <si>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</si>
  <si>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</si>
  <si>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</si>
  <si>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</si>
  <si>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</si>
  <si>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</si>
  <si>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</si>
  <si>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</si>
  <si>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</si>
  <si>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</si>
  <si>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</si>
  <si>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</si>
  <si>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</si>
  <si>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</si>
  <si>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</si>
  <si>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</si>
  <si>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</si>
  <si>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</si>
  <si>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</si>
  <si>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</si>
  <si>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</si>
  <si>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</si>
  <si>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</si>
  <si>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</si>
  <si>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</si>
  <si>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</si>
  <si>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</si>
  <si>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</si>
  <si>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</si>
  <si>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</si>
  <si>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</si>
  <si>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</si>
  <si>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</si>
  <si>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</si>
  <si>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</si>
  <si>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</si>
  <si>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</si>
  <si>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</si>
  <si>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</si>
  <si>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</si>
  <si>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</si>
  <si>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</si>
  <si>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</si>
  <si>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</si>
  <si>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</si>
  <si>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</si>
  <si>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</si>
  <si>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</si>
  <si>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</si>
  <si>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</si>
  <si>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</si>
  <si>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</si>
  <si>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</si>
  <si>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</si>
  <si>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</si>
  <si>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</si>
  <si>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</si>
  <si>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</si>
  <si>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</si>
  <si>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</si>
  <si>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</si>
  <si>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</si>
  <si>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</si>
  <si>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</si>
  <si>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</si>
  <si>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</si>
  <si>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</si>
  <si>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</si>
  <si>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</si>
  <si>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</si>
  <si>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</si>
  <si>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</si>
  <si>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</si>
  <si>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</si>
  <si>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</si>
  <si>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</si>
  <si>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</si>
  <si>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</si>
  <si>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</si>
  <si>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</si>
  <si>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</si>
  <si>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</si>
  <si>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</si>
  <si>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</si>
  <si>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</si>
  <si>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</si>
  <si>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</si>
  <si>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</si>
  <si>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</si>
  <si>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</si>
  <si>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</si>
  <si>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</si>
  <si>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</si>
  <si>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</si>
  <si>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</si>
  <si>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</si>
  <si>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</si>
  <si>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</si>
  <si>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</si>
  <si>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</si>
  <si>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</si>
  <si>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</si>
  <si>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</si>
  <si>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</si>
  <si>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</si>
  <si>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</si>
  <si>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</si>
  <si>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</si>
  <si>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</si>
  <si>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</si>
  <si>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</si>
  <si>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</si>
  <si>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</si>
  <si>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</si>
  <si>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</si>
  <si>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</si>
  <si>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</si>
  <si>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</si>
  <si>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</si>
  <si>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</si>
  <si>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</si>
  <si>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</si>
  <si>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</si>
  <si>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</si>
  <si>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</si>
  <si>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</si>
  <si>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</si>
  <si>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</si>
  <si>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</si>
  <si>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</si>
  <si>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</si>
  <si>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</si>
  <si>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</si>
  <si>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</si>
  <si>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</si>
  <si>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</si>
  <si>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</si>
  <si>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</si>
  <si>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</si>
  <si>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</si>
  <si>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</si>
  <si>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</si>
  <si>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</si>
  <si>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</si>
  <si>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</si>
  <si>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</si>
  <si>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</si>
  <si>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</si>
  <si>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</si>
  <si>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</si>
  <si>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</si>
  <si>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</si>
  <si>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</si>
  <si>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</si>
  <si>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</si>
  <si>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</si>
  <si>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</si>
  <si>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</si>
  <si>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</si>
  <si>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</si>
  <si>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</si>
  <si>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</si>
  <si>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</si>
  <si>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</si>
  <si>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</si>
  <si>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</si>
  <si>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</si>
  <si>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</si>
  <si>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</si>
  <si>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</si>
  <si>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</si>
  <si>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</si>
  <si>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</si>
  <si>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</si>
  <si>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</si>
  <si>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</si>
  <si>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</si>
  <si>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</si>
  <si>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</si>
  <si>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</si>
  <si>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</si>
  <si>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</si>
  <si>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</si>
  <si>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</si>
  <si>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</si>
  <si>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</si>
  <si>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</si>
  <si>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</si>
  <si>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</si>
  <si>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</si>
  <si>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</si>
  <si>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</si>
  <si>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</si>
  <si>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</si>
  <si>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</si>
  <si>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</si>
  <si>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</si>
  <si>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</si>
  <si>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</si>
  <si>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</si>
  <si>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</si>
  <si>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</si>
  <si>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</si>
  <si>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</si>
  <si>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</si>
  <si>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</si>
  <si>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</si>
  <si>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</si>
  <si>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</si>
  <si>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</si>
  <si>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</si>
  <si>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</si>
  <si>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</si>
  <si>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</si>
  <si>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</si>
  <si>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</si>
  <si>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</si>
  <si>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</si>
  <si>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</si>
  <si>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</si>
  <si>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</si>
  <si>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</si>
  <si>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</si>
  <si>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</si>
  <si>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</si>
  <si>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</si>
  <si>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</si>
  <si>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</si>
  <si>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</si>
  <si>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</si>
  <si>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</si>
  <si>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</si>
  <si>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</si>
  <si>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</si>
  <si>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</si>
  <si>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</si>
  <si>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</si>
  <si>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</si>
  <si>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</si>
  <si>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</si>
  <si>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</si>
  <si>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</si>
  <si>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</si>
  <si>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</si>
  <si>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</si>
  <si>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</si>
  <si>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</si>
  <si>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</si>
  <si>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</si>
  <si>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</si>
  <si>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</si>
  <si>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</si>
  <si>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</si>
  <si>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</si>
  <si>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</si>
  <si>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</si>
  <si>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</si>
  <si>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</si>
  <si>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</si>
  <si>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</si>
  <si>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</si>
  <si>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</si>
  <si>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</si>
  <si>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</si>
  <si>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</si>
  <si>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</si>
  <si>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</si>
  <si>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</si>
  <si>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</si>
  <si>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</si>
  <si>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</si>
  <si>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</si>
  <si>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</si>
  <si>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</si>
  <si>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</si>
  <si>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</si>
  <si>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</si>
  <si>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</si>
  <si>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</si>
  <si>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</si>
  <si>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</si>
  <si>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</si>
  <si>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</si>
  <si>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</si>
  <si>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</si>
  <si>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</si>
  <si>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</si>
  <si>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</si>
  <si>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</si>
  <si>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</si>
  <si>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</si>
  <si>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</si>
  <si>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</si>
  <si>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</si>
  <si>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</si>
  <si>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</si>
  <si>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</si>
  <si>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</si>
  <si>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</si>
  <si>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</si>
  <si>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</si>
  <si>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</si>
  <si>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</si>
  <si>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</si>
  <si>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</si>
  <si>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</si>
  <si>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</si>
  <si>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</si>
  <si>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</si>
  <si>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</si>
  <si>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</si>
  <si>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</si>
  <si>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</si>
  <si>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</si>
  <si>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</si>
  <si>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</si>
  <si>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</si>
  <si>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</si>
  <si>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</si>
  <si>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</si>
  <si>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</si>
  <si>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</si>
  <si>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</si>
  <si>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</si>
  <si>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</si>
  <si>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</si>
  <si>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</si>
  <si>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</si>
  <si>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</si>
  <si>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</si>
  <si>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</si>
  <si>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</si>
  <si>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</si>
  <si>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</si>
  <si>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</si>
  <si>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</si>
  <si>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</si>
  <si>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</si>
  <si>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</si>
  <si>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</si>
  <si>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</si>
  <si>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</si>
  <si>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</si>
  <si>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</si>
  <si>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</si>
  <si>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</si>
  <si>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</si>
  <si>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</si>
  <si>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</si>
  <si>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</si>
  <si>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</si>
  <si>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</si>
  <si>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</si>
  <si>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</si>
  <si>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</si>
  <si>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</si>
  <si>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</si>
  <si>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</si>
  <si>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</si>
  <si>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</si>
  <si>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</si>
  <si>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</si>
  <si>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</si>
  <si>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</si>
  <si>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</si>
  <si>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</si>
  <si>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</si>
  <si>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</si>
  <si>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</si>
  <si>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</si>
  <si>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</si>
  <si>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</si>
  <si>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</si>
  <si>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</si>
  <si>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</si>
  <si>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</si>
  <si>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</si>
  <si>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</si>
  <si>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</si>
  <si>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</si>
  <si>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</si>
  <si>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</si>
  <si>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</si>
  <si>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</si>
  <si>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</si>
  <si>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</si>
  <si>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</si>
  <si>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</si>
  <si>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</si>
  <si>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</si>
  <si>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</si>
  <si>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</si>
  <si>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</si>
  <si>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</si>
  <si>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</si>
  <si>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</si>
  <si>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</si>
  <si>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</si>
  <si>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</si>
  <si>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</si>
  <si>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</si>
  <si>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</si>
  <si>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</si>
  <si>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</si>
  <si>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</si>
  <si>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</si>
  <si>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</si>
  <si>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</si>
  <si>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</si>
  <si>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</si>
  <si>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</si>
  <si>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</si>
  <si>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</si>
  <si>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</si>
  <si>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</si>
  <si>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</si>
  <si>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</si>
  <si>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</si>
  <si>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</si>
  <si>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</si>
  <si>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</si>
  <si>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</si>
  <si>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</si>
  <si>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</si>
  <si>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</si>
  <si>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</si>
  <si>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</si>
  <si>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</si>
  <si>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</si>
  <si>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</si>
  <si>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</si>
  <si>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</si>
  <si>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</si>
  <si>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</si>
  <si>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</si>
  <si>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</si>
  <si>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</si>
  <si>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</si>
  <si>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</si>
  <si>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</si>
  <si>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</si>
  <si>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</si>
  <si>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</si>
  <si>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</si>
  <si>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</si>
  <si>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</si>
  <si>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</si>
  <si>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</si>
  <si>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</si>
  <si>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</si>
  <si>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</si>
  <si>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</si>
  <si>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</si>
  <si>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</si>
  <si>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</si>
  <si>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</si>
  <si>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</si>
  <si>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</si>
  <si>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</si>
  <si>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</si>
  <si>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</si>
  <si>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</si>
  <si>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</si>
  <si>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</si>
  <si>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</si>
  <si>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</si>
  <si>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</si>
  <si>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</si>
  <si>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</si>
  <si>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</si>
  <si>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</si>
  <si>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</si>
  <si>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</si>
  <si>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</si>
  <si>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</si>
  <si>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</si>
  <si>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</si>
  <si>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</si>
  <si>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</si>
  <si>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</si>
  <si>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</si>
  <si>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</si>
  <si>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</si>
  <si>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</si>
  <si>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</si>
  <si>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</si>
  <si>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</si>
  <si>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</si>
  <si>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</si>
  <si>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</si>
  <si>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</si>
  <si>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</si>
  <si>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</si>
  <si>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</si>
  <si>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</si>
  <si>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</si>
  <si>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</si>
  <si>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</si>
  <si>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</si>
  <si>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</si>
  <si>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</si>
  <si>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</si>
  <si>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</si>
  <si>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</si>
  <si>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</si>
  <si>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</si>
  <si>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</si>
  <si>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</si>
  <si>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</si>
  <si>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</si>
  <si>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</si>
  <si>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</si>
  <si>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</si>
  <si>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</si>
  <si>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</si>
  <si>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</si>
  <si>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</si>
  <si>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</si>
  <si>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</si>
  <si>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</si>
  <si>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</si>
  <si>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</si>
  <si>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</si>
  <si>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</si>
  <si>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</si>
  <si>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</si>
  <si>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</si>
  <si>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</si>
  <si>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</si>
  <si>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</si>
  <si>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</si>
  <si>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</si>
  <si>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</si>
  <si>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</si>
  <si>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</si>
  <si>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</si>
  <si>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</si>
  <si>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</si>
  <si>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</si>
  <si>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</si>
  <si>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</si>
  <si>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</si>
  <si>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</si>
  <si>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</si>
  <si>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</si>
  <si>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</si>
  <si>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</si>
  <si>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</si>
  <si>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</si>
  <si>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</si>
  <si>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</si>
  <si>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</si>
  <si>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</si>
  <si>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</si>
  <si>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</si>
  <si>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</si>
  <si>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</si>
  <si>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</si>
  <si>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</si>
  <si>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</si>
  <si>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</si>
  <si>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</si>
  <si>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</si>
  <si>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</si>
  <si>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</si>
  <si>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</si>
  <si>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</si>
  <si>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</si>
  <si>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</si>
  <si>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</si>
  <si>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</si>
  <si>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</si>
  <si>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</si>
  <si>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</si>
  <si>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</si>
  <si>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</si>
  <si>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</si>
  <si>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</si>
  <si>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</si>
  <si>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</si>
  <si>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</si>
  <si>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</si>
  <si>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</si>
  <si>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</si>
  <si>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</si>
  <si>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</si>
  <si>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</si>
  <si>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</si>
  <si>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</si>
  <si>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</si>
  <si>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</si>
  <si>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</si>
  <si>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</si>
  <si>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</si>
  <si>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</si>
  <si>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</si>
  <si>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</si>
  <si>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</si>
  <si>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</si>
  <si>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</si>
  <si>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</si>
  <si>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</si>
  <si>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</si>
  <si>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</si>
  <si>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</si>
  <si>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</si>
  <si>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</si>
  <si>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</si>
  <si>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</si>
  <si>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</si>
  <si>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</si>
  <si>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</si>
  <si>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</si>
  <si>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</si>
  <si>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</si>
  <si>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</si>
  <si>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</si>
  <si>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</si>
  <si>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</si>
  <si>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</si>
  <si>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</si>
  <si>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</si>
  <si>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</si>
  <si>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</si>
  <si>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</si>
  <si>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</si>
  <si>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</si>
  <si>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</si>
  <si>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</si>
  <si>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</si>
  <si>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</si>
  <si>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</si>
  <si>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</si>
  <si>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</si>
  <si>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</si>
  <si>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</si>
  <si>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</si>
  <si>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</si>
  <si>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</si>
  <si>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</si>
  <si>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</si>
  <si>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</si>
  <si>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</si>
  <si>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</si>
  <si>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</si>
  <si>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</si>
  <si>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</si>
  <si>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</si>
  <si>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</si>
  <si>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</si>
  <si>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</si>
  <si>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</si>
  <si>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</si>
  <si>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</si>
  <si>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</si>
  <si>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</si>
  <si>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</si>
  <si>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</si>
  <si>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</si>
  <si>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</si>
  <si>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</si>
  <si>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</si>
  <si>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</si>
  <si>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</si>
  <si>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</si>
  <si>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</si>
  <si>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</si>
  <si>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</si>
  <si>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</si>
  <si>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</si>
  <si>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</si>
  <si>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</si>
  <si>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</si>
  <si>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</si>
  <si>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</si>
  <si>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</si>
  <si>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</si>
  <si>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</si>
  <si>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</si>
  <si>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</si>
  <si>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</si>
  <si>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</si>
  <si>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</si>
  <si>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</si>
  <si>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</si>
  <si>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</si>
  <si>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</si>
  <si>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</si>
  <si>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</si>
  <si>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</si>
  <si>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</si>
  <si>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</si>
  <si>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</si>
  <si>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</si>
  <si>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</si>
  <si>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</si>
  <si>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</si>
  <si>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</si>
  <si>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</si>
  <si>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</si>
  <si>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</si>
  <si>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</si>
  <si>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</si>
  <si>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</si>
  <si>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</si>
  <si>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</si>
  <si>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</si>
  <si>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</si>
  <si>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</si>
  <si>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</si>
  <si>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</si>
  <si>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</si>
  <si>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</si>
  <si>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</si>
  <si>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</si>
  <si>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</si>
  <si>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</si>
  <si>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</si>
  <si>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</si>
  <si>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</si>
  <si>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</si>
  <si>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</si>
  <si>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</si>
  <si>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</si>
  <si>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</si>
  <si>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</si>
  <si>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</si>
  <si>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</si>
  <si>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</si>
  <si>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</si>
  <si>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</si>
  <si>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</si>
  <si>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</si>
  <si>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</si>
  <si>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</si>
  <si>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</si>
  <si>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</si>
  <si>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</si>
  <si>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</si>
  <si>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</si>
  <si>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</si>
  <si>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</si>
  <si>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</si>
  <si>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</si>
  <si>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</si>
  <si>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</si>
  <si>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</si>
  <si>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</si>
  <si>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</si>
  <si>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</si>
  <si>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</si>
  <si>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</si>
  <si>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</si>
  <si>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</si>
  <si>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</si>
  <si>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</si>
  <si>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</si>
  <si>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</si>
  <si>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</si>
  <si>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</si>
  <si>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</si>
  <si>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</si>
  <si>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</si>
  <si>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</si>
  <si>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</si>
  <si>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</si>
  <si>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</si>
  <si>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</si>
  <si>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</si>
  <si>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</si>
  <si>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</si>
  <si>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</si>
  <si>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</si>
  <si>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</si>
  <si>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</si>
  <si>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</si>
  <si>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</si>
  <si>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</si>
  <si>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</si>
  <si>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</si>
  <si>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</si>
  <si>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</si>
  <si>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</si>
  <si>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</si>
  <si>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</si>
  <si>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</si>
  <si>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</si>
  <si>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</si>
  <si>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</si>
  <si>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</si>
  <si>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</si>
  <si>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</si>
  <si>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</si>
  <si>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</si>
  <si>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</si>
  <si>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</si>
  <si>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</si>
  <si>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</si>
  <si>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</si>
  <si>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</si>
  <si>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</si>
  <si>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</si>
  <si>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</si>
  <si>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</si>
  <si>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</si>
  <si>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</si>
  <si>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</si>
  <si>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</si>
  <si>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</si>
  <si>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</si>
  <si>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</si>
  <si>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</si>
  <si>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</si>
  <si>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</si>
  <si>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</si>
  <si>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</si>
  <si>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</si>
  <si>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</si>
  <si>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</si>
  <si>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</si>
  <si>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</si>
  <si>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</si>
  <si>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</si>
  <si>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</si>
  <si>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</si>
  <si>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</si>
  <si>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</si>
  <si>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</si>
  <si>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</si>
  <si>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</si>
  <si>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</si>
  <si>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</si>
  <si>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</si>
  <si>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</si>
  <si>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</si>
  <si>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</si>
  <si>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</si>
  <si>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</si>
  <si>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</si>
  <si>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</si>
  <si>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</si>
  <si>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</si>
  <si>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</si>
  <si>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</si>
  <si>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</si>
  <si>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</si>
  <si>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</si>
  <si>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</si>
  <si>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</si>
  <si>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</si>
  <si>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</si>
  <si>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</si>
  <si>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</si>
  <si>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</si>
  <si>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</si>
  <si>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</si>
  <si>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</si>
  <si>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</si>
  <si>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</si>
  <si>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</si>
  <si>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</si>
  <si>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</si>
  <si>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</si>
  <si>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</si>
  <si>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</si>
  <si>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</si>
  <si>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</si>
  <si>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</si>
  <si>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</si>
  <si>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</si>
  <si>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</si>
  <si>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</si>
  <si>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</si>
  <si>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</si>
  <si>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</si>
  <si>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</si>
  <si>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</si>
  <si>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</si>
  <si>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</si>
  <si>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</si>
  <si>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</si>
  <si>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</si>
  <si>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</si>
  <si>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</si>
  <si>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</si>
  <si>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</si>
  <si>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</si>
  <si>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</si>
  <si>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</si>
  <si>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</si>
  <si>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</si>
  <si>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</si>
  <si>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</si>
  <si>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</si>
  <si>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</si>
  <si>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</si>
  <si>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</si>
  <si>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</si>
  <si>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</si>
  <si>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</si>
  <si>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</si>
  <si>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</si>
  <si>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</si>
  <si>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</si>
  <si>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</si>
  <si>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</si>
  <si>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</si>
  <si>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</si>
  <si>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</si>
  <si>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</si>
  <si>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</si>
  <si>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</si>
  <si>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</si>
  <si>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</si>
  <si>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</si>
  <si>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</si>
  <si>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</si>
  <si>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</si>
  <si>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</si>
  <si>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</si>
  <si>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</si>
  <si>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</si>
  <si>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</si>
  <si>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</si>
  <si>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</si>
  <si>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</si>
  <si>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</si>
  <si>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</si>
  <si>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</si>
  <si>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</si>
  <si>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</si>
  <si>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</si>
  <si>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</si>
  <si>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</si>
  <si>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</si>
  <si>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</si>
  <si>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</si>
  <si>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</si>
  <si>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</si>
  <si>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</si>
  <si>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</si>
  <si>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</si>
  <si>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</si>
  <si>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</si>
  <si>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</si>
  <si>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</si>
  <si>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</si>
  <si>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</si>
  <si>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</si>
  <si>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</si>
  <si>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</si>
  <si>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</si>
  <si>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</si>
  <si>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</si>
  <si>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</si>
  <si>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</si>
  <si>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</si>
  <si>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</si>
  <si>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</si>
  <si>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</si>
  <si>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</si>
  <si>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</si>
  <si>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</si>
  <si>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</si>
  <si>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</si>
  <si>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</si>
  <si>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</si>
  <si>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</si>
  <si>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</si>
  <si>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</si>
  <si>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</si>
  <si>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</si>
  <si>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</si>
  <si>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</si>
  <si>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</si>
  <si>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</si>
  <si>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</si>
  <si>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</si>
  <si>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</si>
  <si>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</si>
  <si>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</si>
  <si>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</si>
  <si>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</si>
  <si>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</si>
  <si>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</si>
  <si>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</si>
  <si>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</si>
  <si>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</si>
  <si>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</si>
  <si>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</si>
  <si>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</si>
  <si>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</si>
  <si>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</si>
  <si>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</si>
  <si>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</si>
  <si>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</si>
  <si>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</si>
  <si>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</si>
  <si>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</si>
  <si>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</si>
  <si>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</si>
  <si>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</si>
  <si>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</si>
  <si>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</si>
  <si>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</si>
  <si>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</si>
  <si>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</si>
  <si>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</si>
  <si>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</si>
  <si>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</si>
  <si>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</si>
  <si>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</si>
  <si>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</si>
  <si>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</si>
  <si>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</si>
  <si>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</si>
  <si>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</si>
  <si>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</si>
  <si>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</si>
  <si>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</si>
  <si>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</si>
  <si>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</si>
  <si>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</si>
  <si>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</si>
  <si>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</si>
  <si>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</si>
  <si>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</si>
  <si>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</si>
  <si>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</si>
  <si>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</si>
  <si>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</si>
  <si>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</si>
  <si>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</si>
  <si>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</si>
  <si>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</si>
  <si>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</si>
  <si>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</si>
  <si>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</si>
  <si>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</si>
  <si>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</si>
  <si>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</si>
  <si>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</si>
  <si>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</si>
  <si>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</si>
  <si>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</si>
  <si>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</si>
  <si>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</si>
  <si>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</si>
  <si>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</si>
  <si>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</si>
  <si>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</si>
  <si>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</si>
  <si>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</si>
  <si>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</si>
  <si>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</si>
  <si>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</si>
  <si>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</si>
  <si>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</si>
  <si>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</si>
  <si>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</si>
  <si>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</si>
  <si>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</si>
  <si>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</si>
  <si>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</si>
  <si>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</si>
  <si>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</si>
  <si>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</si>
  <si>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</si>
  <si>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</si>
  <si>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</si>
  <si>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</si>
  <si>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</si>
  <si>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</si>
  <si>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</si>
  <si>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</si>
  <si>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</si>
  <si>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</si>
  <si>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</si>
  <si>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</si>
  <si>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</si>
  <si>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</si>
  <si>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</si>
  <si>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</si>
  <si>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</si>
  <si>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</si>
  <si>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</si>
  <si>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</si>
  <si>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</si>
  <si>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</si>
  <si>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</si>
  <si>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</si>
  <si>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</si>
  <si>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</si>
  <si>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</si>
  <si>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</si>
  <si>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</si>
  <si>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</si>
  <si>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</si>
  <si>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</si>
  <si>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</si>
  <si>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</si>
  <si>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</si>
  <si>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</si>
  <si>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</si>
  <si>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</si>
  <si>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</si>
  <si>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</si>
  <si>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</si>
  <si>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</si>
  <si>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</si>
  <si>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</si>
  <si>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</si>
  <si>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</si>
  <si>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</si>
  <si>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</si>
  <si>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</si>
  <si>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</si>
  <si>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</si>
  <si>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</si>
  <si>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</si>
  <si>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</si>
  <si>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</si>
  <si>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</si>
  <si>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</si>
  <si>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</si>
  <si>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</si>
  <si>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</si>
  <si>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</si>
  <si>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</si>
  <si>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</si>
  <si>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</si>
  <si>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</si>
  <si>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</si>
  <si>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</si>
  <si>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</si>
  <si>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</si>
  <si>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</si>
  <si>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</si>
  <si>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</si>
  <si>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</si>
  <si>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</si>
  <si>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</si>
  <si>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</si>
  <si>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</si>
  <si>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</si>
  <si>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</si>
  <si>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</si>
  <si>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</si>
  <si>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</si>
  <si>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</si>
  <si>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</si>
  <si>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</si>
  <si>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</si>
  <si>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</si>
  <si>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</si>
  <si>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</si>
  <si>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</si>
  <si>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</si>
  <si>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</si>
  <si>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</si>
  <si>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</si>
  <si>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</si>
  <si>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</si>
  <si>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</si>
  <si>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</si>
  <si>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</si>
  <si>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</si>
  <si>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</si>
  <si>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</si>
  <si>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</si>
  <si>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</si>
  <si>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</si>
  <si>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</si>
  <si>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</si>
  <si>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</si>
  <si>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</si>
  <si>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</si>
  <si>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</si>
  <si>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</si>
  <si>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</si>
  <si>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</si>
  <si>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</si>
  <si>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</si>
  <si>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</si>
  <si>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</si>
  <si>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</si>
  <si>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</si>
  <si>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</si>
  <si>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</si>
  <si>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</si>
  <si>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</si>
  <si>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</si>
  <si>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</si>
  <si>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</si>
  <si>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</si>
  <si>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</si>
  <si>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</si>
  <si>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</si>
  <si>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</si>
  <si>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</si>
  <si>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</si>
  <si>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</si>
  <si>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</si>
  <si>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</si>
  <si>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</si>
  <si>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</si>
  <si>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</si>
  <si>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</si>
  <si>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</si>
  <si>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</si>
  <si>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</si>
  <si>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</si>
  <si>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</si>
  <si>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</si>
  <si>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</si>
  <si>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</si>
  <si>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</si>
  <si>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</si>
  <si>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</si>
  <si>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</si>
  <si>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</si>
  <si>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</si>
  <si>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</si>
  <si>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</si>
  <si>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</si>
  <si>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</si>
  <si>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</si>
  <si>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</si>
  <si>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</si>
  <si>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</si>
  <si>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</si>
  <si>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</si>
  <si>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</si>
  <si>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</si>
  <si>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</si>
  <si>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</si>
  <si>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</si>
  <si>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</si>
  <si>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</si>
  <si>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</si>
  <si>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</si>
  <si>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</si>
  <si>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</si>
  <si>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</si>
  <si>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</si>
  <si>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</si>
  <si>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</si>
  <si>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</si>
  <si>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</si>
  <si>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</si>
  <si>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</si>
  <si>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</si>
  <si>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</si>
  <si>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</si>
  <si>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</si>
  <si>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</si>
  <si>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</si>
  <si>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</si>
  <si>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</si>
  <si>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</si>
  <si>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</si>
  <si>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</si>
  <si>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</si>
  <si>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</si>
  <si>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</si>
  <si>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</si>
  <si>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</si>
  <si>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</si>
  <si>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</si>
  <si>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</si>
  <si>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</si>
  <si>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</si>
  <si>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</si>
  <si>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</si>
  <si>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</si>
  <si>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</si>
  <si>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</si>
  <si>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</si>
  <si>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</si>
  <si>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</si>
  <si>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</si>
  <si>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</si>
  <si>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</si>
  <si>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</si>
  <si>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</si>
  <si>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</si>
  <si>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</si>
  <si>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</si>
  <si>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</si>
  <si>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</si>
  <si>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</si>
  <si>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</si>
  <si>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</si>
  <si>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</si>
  <si>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</si>
  <si>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</si>
  <si>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</si>
  <si>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</si>
  <si>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</si>
  <si>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</si>
  <si>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</si>
  <si>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</si>
  <si>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</si>
  <si>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</si>
  <si>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</si>
  <si>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</si>
  <si>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</si>
  <si>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</si>
  <si>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</si>
  <si>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</si>
  <si>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</si>
  <si>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</si>
  <si>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</si>
  <si>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</si>
  <si>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</si>
  <si>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</si>
  <si>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</si>
  <si>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</si>
  <si>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</si>
  <si>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</si>
  <si>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</si>
  <si>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</si>
  <si>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</si>
  <si>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</si>
  <si>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</si>
  <si>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</si>
  <si>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</si>
  <si>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</si>
  <si>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</si>
  <si>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</si>
  <si>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</si>
  <si>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</si>
  <si>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</si>
  <si>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</si>
  <si>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</si>
  <si>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</si>
  <si>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</si>
  <si>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</si>
  <si>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</si>
  <si>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</si>
  <si>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</si>
  <si>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</si>
  <si>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</si>
  <si>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</si>
  <si>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</si>
  <si>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</si>
  <si>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</si>
  <si>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</si>
  <si>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</si>
  <si>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</si>
  <si>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</si>
  <si>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</si>
  <si>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</si>
  <si>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</si>
  <si>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</si>
  <si>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</si>
  <si>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</si>
  <si>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</si>
  <si>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</si>
  <si>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</si>
  <si>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</si>
  <si>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</si>
  <si>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</si>
  <si>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</si>
  <si>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</si>
  <si>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</si>
  <si>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</si>
  <si>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</si>
  <si>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</si>
  <si>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</si>
  <si>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</si>
  <si>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</si>
  <si>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</si>
  <si>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</si>
  <si>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</si>
  <si>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</si>
  <si>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</si>
  <si>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</si>
  <si>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</si>
  <si>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</si>
  <si>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</si>
  <si>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</si>
  <si>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</si>
  <si>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</si>
  <si>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</si>
  <si>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</si>
  <si>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</si>
  <si>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</si>
  <si>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</si>
  <si>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</si>
  <si>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</si>
  <si>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</si>
  <si>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</si>
  <si>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</si>
  <si>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</si>
  <si>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</si>
  <si>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</si>
  <si>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</si>
  <si>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</si>
  <si>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</si>
  <si>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</si>
  <si>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</si>
  <si>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</si>
  <si>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</si>
  <si>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</si>
  <si>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</si>
  <si>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</si>
  <si>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</si>
  <si>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</si>
  <si>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</si>
  <si>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</si>
  <si>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</si>
  <si>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</si>
  <si>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</si>
  <si>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</si>
  <si>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</si>
  <si>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</si>
  <si>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</si>
  <si>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</si>
  <si>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</si>
  <si>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</si>
  <si>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</si>
  <si>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</si>
  <si>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</si>
  <si>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</si>
  <si>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</si>
  <si>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</si>
  <si>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</si>
  <si>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</si>
  <si>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</si>
  <si>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</si>
  <si>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</si>
  <si>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</si>
  <si>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</si>
  <si>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</si>
  <si>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</si>
  <si>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</si>
  <si>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</si>
  <si>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</si>
  <si>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</si>
  <si>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</si>
  <si>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</si>
  <si>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</si>
  <si>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</si>
  <si>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</si>
  <si>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</si>
  <si>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</si>
  <si>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</si>
  <si>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</si>
  <si>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</si>
  <si>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</si>
  <si>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</si>
  <si>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</si>
  <si>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</si>
  <si>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</si>
  <si>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</si>
  <si>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</si>
  <si>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</si>
  <si>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</si>
  <si>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</si>
  <si>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</si>
  <si>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</si>
  <si>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</si>
  <si>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</si>
  <si>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</si>
  <si>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</si>
  <si>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</si>
  <si>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</si>
  <si>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</si>
  <si>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</si>
  <si>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</si>
  <si>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</si>
  <si>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</si>
  <si>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</si>
  <si>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</si>
  <si>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</si>
  <si>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</si>
  <si>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</si>
  <si>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</si>
  <si>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</si>
  <si>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</si>
  <si>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</si>
  <si>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</si>
  <si>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</si>
  <si>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</si>
  <si>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</si>
  <si>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</si>
  <si>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</si>
  <si>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</si>
  <si>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</si>
  <si>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</si>
  <si>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</si>
  <si>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</si>
  <si>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</si>
  <si>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</si>
  <si>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</si>
  <si>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</si>
  <si>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</si>
  <si>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</si>
  <si>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</si>
  <si>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</si>
  <si>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</si>
  <si>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</si>
  <si>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</si>
  <si>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</si>
  <si>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</si>
  <si>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</si>
  <si>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</si>
  <si>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</si>
  <si>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</si>
  <si>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</si>
  <si>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</si>
  <si>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</si>
  <si>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</si>
  <si>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</si>
  <si>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</si>
  <si>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</si>
  <si>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</si>
  <si>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</si>
  <si>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</si>
  <si>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</si>
  <si>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</si>
  <si>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</si>
  <si>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</si>
  <si>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</si>
  <si>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</si>
  <si>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</si>
  <si>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</si>
  <si>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</si>
  <si>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</si>
  <si>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</si>
  <si>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</si>
  <si>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</si>
  <si>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</si>
  <si>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</si>
  <si>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</si>
  <si>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</si>
  <si>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</si>
  <si>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</si>
  <si>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</si>
  <si>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</si>
  <si>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</si>
  <si>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</si>
  <si>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</si>
  <si>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</si>
  <si>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</si>
  <si>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</si>
  <si>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</si>
  <si>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</si>
  <si>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</si>
  <si>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</si>
  <si>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</si>
  <si>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</si>
  <si>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</si>
  <si>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</si>
  <si>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</si>
  <si>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</si>
  <si>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</si>
  <si>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</si>
  <si>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</si>
  <si>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</si>
  <si>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</si>
  <si>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</si>
  <si>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</si>
  <si>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</si>
  <si>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</si>
  <si>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</si>
  <si>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</si>
  <si>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</si>
  <si>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</si>
  <si>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</si>
  <si>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</si>
  <si>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</si>
  <si>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</si>
  <si>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</si>
  <si>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</si>
  <si>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</si>
  <si>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</si>
  <si>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</si>
  <si>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</si>
  <si>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</si>
  <si>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</si>
  <si>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</si>
  <si>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</si>
  <si>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</si>
  <si>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</si>
  <si>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</si>
  <si>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</si>
  <si>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</si>
  <si>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</si>
  <si>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</si>
  <si>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</si>
  <si>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</si>
  <si>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</si>
  <si>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</si>
  <si>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</si>
  <si>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</si>
  <si>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</si>
  <si>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</si>
  <si>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</si>
  <si>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</si>
  <si>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</si>
  <si>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</si>
  <si>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</si>
  <si>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</si>
  <si>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</si>
  <si>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</si>
  <si>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</si>
  <si>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</si>
  <si>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</si>
  <si>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</si>
  <si>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</si>
  <si>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</si>
  <si>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</si>
  <si>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</si>
  <si>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</si>
  <si>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</si>
  <si>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</si>
  <si>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</si>
  <si>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</si>
  <si>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</si>
  <si>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</si>
  <si>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</si>
  <si>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</si>
  <si>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</si>
  <si>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</si>
  <si>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</si>
  <si>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</si>
  <si>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</si>
  <si>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</si>
  <si>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</si>
  <si>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</si>
  <si>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</si>
  <si>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</si>
  <si>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</si>
  <si>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</si>
  <si>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</si>
  <si>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</si>
  <si>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</si>
  <si>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</si>
  <si>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</si>
  <si>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</si>
  <si>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</si>
  <si>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</si>
  <si>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</si>
  <si>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</si>
  <si>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</si>
  <si>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</si>
  <si>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</si>
  <si>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</si>
  <si>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</si>
  <si>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</si>
  <si>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</si>
  <si>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</si>
  <si>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</si>
  <si>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</si>
  <si>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</si>
  <si>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</si>
  <si>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</si>
  <si>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</si>
  <si>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</si>
  <si>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</si>
  <si>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</si>
  <si>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</si>
  <si>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</si>
  <si>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</si>
  <si>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</si>
  <si>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</si>
  <si>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</si>
  <si>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</si>
  <si>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</si>
  <si>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</si>
  <si>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</si>
  <si>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</si>
  <si>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</si>
  <si>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</si>
  <si>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</si>
  <si>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</si>
  <si>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</si>
  <si>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</si>
  <si>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</si>
  <si>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</si>
  <si>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</si>
  <si>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</si>
  <si>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</si>
  <si>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</si>
  <si>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</si>
  <si>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</si>
  <si>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</si>
  <si>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</si>
  <si>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</si>
  <si>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</si>
  <si>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</si>
  <si>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</si>
  <si>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</si>
  <si>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</si>
  <si>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</si>
  <si>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</si>
  <si>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</si>
  <si>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</si>
  <si>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</si>
  <si>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</si>
  <si>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</si>
  <si>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</si>
  <si>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</si>
  <si>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</si>
  <si>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</si>
  <si>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</si>
  <si>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</si>
  <si>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</si>
  <si>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</si>
  <si>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</si>
  <si>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</si>
  <si>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</si>
  <si>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</si>
  <si>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</si>
  <si>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</si>
  <si>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</si>
  <si>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</si>
  <si>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</si>
  <si>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</si>
  <si>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</si>
  <si>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</si>
  <si>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</si>
  <si>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</si>
  <si>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</si>
  <si>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</si>
  <si>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</si>
  <si>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</si>
  <si>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</si>
  <si>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</si>
  <si>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</si>
  <si>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</si>
  <si>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</si>
  <si>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</si>
  <si>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</si>
  <si>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</si>
  <si>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</si>
  <si>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</si>
  <si>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</si>
  <si>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</si>
  <si>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</si>
  <si>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</si>
  <si>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</si>
  <si>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</si>
  <si>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</si>
  <si>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</si>
  <si>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</si>
  <si>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</si>
  <si>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</si>
  <si>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</si>
  <si>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</si>
  <si>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</si>
  <si>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</si>
  <si>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</si>
  <si>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</si>
  <si>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</si>
  <si>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</si>
  <si>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</si>
  <si>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</si>
  <si>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</si>
  <si>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</si>
  <si>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</si>
  <si>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</si>
  <si>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</si>
  <si>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</si>
  <si>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</si>
  <si>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</si>
  <si>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</si>
  <si>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</si>
  <si>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</si>
  <si>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</si>
  <si>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</si>
  <si>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</si>
  <si>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</si>
  <si>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</si>
  <si>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</si>
  <si>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</si>
  <si>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</si>
  <si>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</si>
  <si>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</si>
  <si>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</si>
  <si>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</si>
  <si>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</si>
  <si>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</si>
  <si>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</si>
  <si>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</si>
  <si>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</si>
  <si>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</si>
  <si>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</si>
  <si>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</si>
  <si>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</si>
  <si>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</si>
  <si>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</si>
  <si>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</si>
  <si>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</si>
  <si>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</si>
  <si>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</si>
  <si>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</si>
  <si>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</si>
  <si>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</si>
  <si>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</si>
  <si>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</si>
  <si>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</si>
  <si>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</si>
  <si>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</si>
  <si>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</si>
  <si>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</si>
  <si>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</si>
  <si>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</si>
  <si>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</si>
  <si>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</si>
  <si>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</si>
  <si>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</si>
  <si>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</si>
  <si>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</si>
  <si>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</si>
  <si>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</si>
  <si>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</si>
  <si>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</si>
  <si>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</si>
  <si>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</si>
  <si>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</si>
  <si>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</si>
  <si>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</si>
  <si>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</si>
  <si>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</si>
  <si>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</si>
  <si>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</si>
  <si>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</si>
  <si>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</si>
  <si>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</si>
  <si>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</si>
  <si>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</si>
  <si>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</si>
  <si>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</si>
  <si>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</si>
  <si>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</si>
  <si>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</si>
  <si>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</si>
  <si>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</si>
  <si>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</si>
  <si>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</si>
  <si>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</si>
  <si>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</si>
  <si>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</si>
  <si>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</si>
  <si>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</si>
  <si>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</si>
  <si>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</si>
  <si>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</si>
  <si>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</si>
  <si>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</si>
  <si>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</si>
  <si>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</si>
  <si>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</si>
  <si>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</si>
  <si>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</si>
  <si>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</si>
  <si>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</si>
  <si>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</si>
  <si>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</si>
  <si>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</si>
  <si>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</si>
  <si>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</si>
  <si>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</si>
  <si>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</si>
  <si>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</si>
  <si>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</si>
  <si>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</si>
  <si>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</si>
  <si>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</si>
  <si>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</si>
  <si>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</si>
  <si>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</si>
  <si>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</si>
  <si>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</si>
  <si>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</si>
  <si>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</si>
  <si>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</si>
  <si>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</si>
  <si>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</si>
  <si>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</si>
  <si>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</si>
  <si>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</si>
  <si>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</si>
  <si>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</si>
  <si>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</si>
  <si>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</si>
  <si>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</si>
  <si>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</si>
  <si>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</si>
  <si>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</si>
  <si>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</si>
  <si>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</si>
  <si>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</si>
  <si>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</si>
  <si>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</si>
  <si>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</si>
  <si>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</si>
  <si>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</si>
  <si>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</si>
  <si>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</si>
  <si>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</si>
  <si>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</si>
  <si>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</si>
  <si>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</si>
  <si>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</si>
  <si>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</si>
  <si>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</si>
  <si>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</si>
  <si>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</si>
  <si>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</si>
  <si>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</si>
  <si>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</si>
  <si>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</si>
  <si>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</si>
  <si>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</si>
  <si>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</si>
  <si>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</si>
  <si>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</si>
  <si>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</si>
  <si>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</si>
  <si>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</si>
  <si>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</si>
  <si>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</si>
  <si>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</si>
  <si>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</si>
  <si>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</si>
  <si>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</si>
  <si>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</si>
  <si>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</si>
  <si>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</si>
  <si>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</si>
  <si>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</si>
  <si>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</si>
  <si>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</si>
  <si>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</si>
  <si>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</si>
  <si>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</si>
  <si>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</si>
  <si>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</si>
  <si>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</si>
  <si>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</si>
  <si>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</si>
  <si>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</si>
  <si>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</si>
  <si>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</si>
  <si>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</si>
  <si>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</si>
  <si>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</si>
  <si>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</si>
  <si>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</si>
  <si>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</si>
  <si>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</si>
  <si>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</si>
  <si>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</si>
  <si>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</si>
  <si>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</si>
  <si>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</si>
  <si>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</si>
  <si>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</si>
  <si>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</si>
  <si>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</si>
  <si>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</si>
  <si>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</si>
  <si>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</si>
  <si>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</si>
  <si>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</si>
  <si>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</si>
  <si>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</si>
  <si>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</si>
  <si>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</si>
  <si>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</si>
  <si>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</si>
  <si>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</si>
  <si>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</si>
  <si>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</si>
  <si>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</si>
  <si>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</si>
  <si>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</si>
  <si>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</si>
  <si>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</si>
  <si>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</si>
  <si>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</si>
  <si>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</si>
  <si>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</si>
  <si>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</si>
  <si>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</si>
  <si>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</si>
  <si>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</si>
  <si>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</si>
  <si>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</si>
  <si>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</si>
  <si>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</si>
  <si>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</si>
  <si>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</si>
  <si>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</si>
  <si>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</si>
  <si>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</si>
  <si>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</si>
  <si>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</si>
  <si>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</si>
  <si>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</si>
  <si>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</si>
  <si>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</si>
  <si>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</si>
  <si>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</si>
  <si>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</si>
  <si>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</si>
  <si>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</si>
  <si>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</si>
  <si>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</si>
  <si>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</si>
  <si>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</si>
  <si>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</si>
  <si>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</si>
  <si>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</si>
  <si>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</si>
  <si>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</si>
  <si>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</si>
  <si>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</si>
  <si>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</si>
  <si>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</si>
  <si>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</si>
  <si>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</si>
  <si>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</si>
  <si>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</si>
  <si>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</si>
  <si>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</si>
  <si>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</si>
  <si>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</si>
  <si>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</si>
  <si>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</si>
  <si>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</si>
  <si>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</si>
  <si>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</si>
  <si>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</si>
  <si>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</si>
  <si>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</si>
  <si>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</si>
  <si>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</si>
  <si>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</si>
  <si>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</si>
  <si>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</si>
  <si>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</si>
  <si>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</si>
  <si>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</si>
  <si>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</si>
  <si>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</si>
  <si>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</si>
  <si>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</si>
  <si>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</si>
  <si>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</si>
  <si>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</si>
  <si>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</si>
  <si>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</si>
  <si>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</si>
  <si>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</si>
  <si>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</si>
  <si>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</si>
  <si>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</si>
  <si>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</si>
  <si>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</si>
  <si>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</si>
  <si>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</si>
  <si>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</si>
  <si>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</si>
  <si>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</si>
  <si>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</si>
  <si>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</si>
  <si>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</si>
  <si>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</si>
  <si>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</si>
  <si>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</si>
  <si>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</si>
  <si>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</si>
  <si>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</si>
  <si>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</si>
  <si>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</si>
  <si>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</si>
  <si>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</si>
  <si>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</si>
  <si>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</si>
  <si>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</si>
  <si>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</si>
  <si>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</si>
  <si>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</si>
  <si>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</si>
  <si>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</si>
  <si>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</si>
  <si>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</si>
  <si>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</si>
  <si>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</si>
  <si>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</si>
  <si>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</si>
  <si>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</si>
  <si>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</si>
  <si>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</si>
  <si>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</si>
  <si>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</si>
  <si>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</si>
  <si>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</si>
  <si>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</si>
  <si>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</si>
  <si>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</si>
  <si>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</si>
  <si>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</si>
  <si>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</si>
  <si>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</si>
  <si>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</si>
  <si>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</si>
  <si>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</si>
  <si>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</si>
  <si>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</si>
  <si>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</si>
  <si>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</si>
  <si>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</si>
  <si>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</si>
  <si>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</si>
  <si>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</si>
  <si>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</si>
  <si>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</si>
  <si>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</si>
  <si>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</si>
  <si>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</si>
  <si>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</si>
  <si>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</si>
  <si>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</si>
  <si>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</si>
  <si>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</si>
  <si>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</si>
  <si>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</si>
  <si>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</si>
  <si>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</si>
  <si>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</si>
  <si>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</si>
  <si>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</si>
  <si>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</si>
  <si>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</si>
  <si>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</si>
  <si>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</si>
  <si>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</si>
  <si>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</si>
  <si>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</si>
  <si>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</si>
  <si>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</si>
  <si>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</si>
  <si>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</si>
  <si>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</si>
  <si>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</si>
  <si>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</si>
  <si>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</si>
  <si>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</si>
  <si>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</si>
  <si>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</si>
  <si>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</si>
  <si>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</si>
  <si>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</si>
  <si>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</si>
  <si>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</si>
  <si>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</si>
  <si>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</si>
  <si>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</si>
  <si>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</si>
  <si>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</si>
  <si>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</si>
  <si>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</si>
  <si>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</si>
  <si>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</si>
  <si>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</si>
  <si>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</si>
  <si>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</si>
  <si>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</si>
  <si>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</si>
  <si>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</si>
  <si>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</si>
  <si>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</si>
  <si>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</si>
  <si>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</si>
  <si>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</si>
  <si>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</si>
  <si>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</si>
  <si>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</si>
  <si>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</si>
  <si>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</si>
  <si>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</si>
  <si>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</si>
  <si>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</si>
  <si>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</si>
  <si>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</si>
  <si>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</si>
  <si>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</si>
  <si>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</si>
  <si>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</si>
  <si>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</si>
  <si>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</si>
  <si>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</si>
  <si>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</si>
  <si>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</si>
  <si>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</si>
  <si>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</si>
  <si>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</si>
  <si>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</si>
  <si>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</si>
  <si>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</si>
  <si>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</si>
  <si>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</si>
  <si>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</si>
  <si>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</si>
  <si>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</si>
  <si>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</si>
  <si>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</si>
  <si>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</si>
  <si>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</si>
  <si>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</si>
  <si>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</si>
  <si>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</si>
  <si>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</si>
  <si>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</si>
  <si>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</si>
  <si>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</si>
  <si>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</si>
  <si>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</si>
  <si>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</si>
  <si>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</si>
  <si>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</si>
  <si>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</si>
  <si>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</si>
  <si>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</si>
  <si>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</si>
  <si>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</si>
  <si>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</si>
  <si>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</si>
  <si>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</si>
  <si>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</si>
  <si>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</si>
  <si>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</si>
  <si>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</si>
  <si>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</si>
  <si>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</si>
  <si>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</si>
  <si>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</si>
  <si>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</si>
  <si>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</si>
  <si>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</si>
  <si>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</si>
  <si>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</si>
  <si>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</si>
  <si>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</si>
  <si>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</si>
  <si>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</si>
  <si>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</si>
  <si>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</si>
  <si>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</si>
  <si>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</si>
  <si>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</si>
  <si>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</si>
  <si>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</si>
  <si>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</si>
  <si>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</si>
  <si>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</si>
  <si>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</si>
  <si>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</si>
  <si>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</si>
  <si>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</si>
  <si>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</si>
  <si>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</si>
  <si>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</si>
  <si>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</si>
  <si>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</si>
  <si>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</si>
  <si>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</si>
  <si>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</si>
  <si>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</si>
  <si>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</si>
  <si>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</si>
  <si>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</si>
  <si>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</si>
  <si>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</si>
  <si>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</si>
  <si>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</si>
  <si>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</si>
  <si>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</si>
  <si>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</si>
  <si>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</si>
  <si>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</si>
  <si>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</si>
  <si>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</si>
  <si>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</si>
  <si>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</si>
  <si>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</si>
  <si>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</si>
  <si>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</si>
  <si>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</si>
  <si>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</si>
  <si>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</si>
  <si>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</si>
  <si>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</si>
  <si>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</si>
  <si>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</si>
  <si>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</si>
  <si>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</si>
  <si>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</si>
  <si>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</si>
  <si>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</si>
  <si>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</si>
  <si>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</si>
  <si>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</si>
  <si>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</si>
  <si>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</si>
  <si>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</si>
  <si>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</si>
  <si>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</si>
  <si>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</si>
  <si>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</si>
  <si>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</si>
  <si>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</si>
  <si>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</si>
  <si>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</si>
  <si>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</si>
  <si>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</si>
  <si>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</si>
  <si>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</si>
  <si>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</si>
  <si>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</si>
  <si>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</si>
  <si>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</si>
  <si>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</si>
  <si>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</si>
  <si>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</si>
  <si>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</si>
  <si>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</si>
  <si>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</si>
  <si>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</si>
  <si>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</si>
  <si>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</si>
  <si>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</si>
  <si>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</si>
  <si>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</si>
  <si>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</si>
  <si>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</si>
  <si>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</si>
  <si>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</si>
  <si>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</si>
  <si>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</si>
  <si>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</si>
  <si>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</si>
  <si>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</si>
  <si>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</si>
  <si>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</si>
  <si>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</si>
  <si>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</si>
  <si>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</si>
  <si>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</si>
  <si>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</si>
  <si>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</si>
  <si>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</si>
  <si>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</si>
  <si>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</si>
  <si>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</si>
  <si>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</si>
  <si>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</si>
  <si>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</si>
  <si>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</si>
  <si>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</si>
  <si>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</si>
  <si>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</si>
  <si>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</si>
  <si>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</si>
  <si>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</si>
  <si>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</si>
  <si>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</si>
  <si>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</si>
  <si>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</si>
  <si>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</si>
  <si>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</si>
  <si>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</si>
  <si>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</si>
  <si>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</si>
  <si>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</si>
  <si>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</si>
  <si>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</si>
  <si>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</si>
  <si>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</si>
  <si>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</si>
  <si>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</si>
  <si>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</si>
  <si>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</si>
  <si>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</si>
  <si>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</si>
  <si>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</si>
  <si>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</si>
  <si>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</si>
  <si>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</si>
  <si>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</si>
  <si>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</si>
  <si>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</si>
  <si>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</si>
  <si>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</si>
  <si>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</si>
  <si>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</si>
  <si>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</si>
  <si>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</si>
  <si>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</si>
  <si>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</si>
  <si>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</si>
  <si>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</si>
  <si>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</si>
  <si>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</si>
  <si>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</si>
  <si>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</si>
  <si>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</si>
  <si>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</si>
  <si>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</si>
  <si>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</si>
  <si>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</si>
  <si>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</si>
  <si>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</si>
  <si>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</si>
  <si>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</si>
  <si>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</si>
  <si>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</si>
  <si>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</si>
  <si>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</si>
  <si>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</si>
  <si>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</si>
  <si>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</si>
  <si>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</si>
  <si>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</si>
  <si>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</si>
  <si>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</si>
  <si>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</si>
  <si>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</si>
  <si>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</si>
  <si>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</si>
  <si>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</si>
  <si>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</si>
  <si>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</si>
  <si>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</si>
  <si>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</si>
  <si>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</si>
  <si>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</si>
  <si>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</si>
  <si>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</si>
  <si>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</si>
  <si>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</si>
  <si>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</si>
  <si>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</si>
  <si>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</si>
  <si>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</si>
  <si>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</si>
  <si>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</si>
  <si>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</si>
  <si>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</si>
  <si>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</si>
  <si>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</si>
  <si>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</si>
  <si>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</si>
  <si>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</si>
  <si>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</si>
  <si>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</si>
  <si>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</si>
  <si>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</si>
  <si>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</si>
  <si>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</si>
  <si>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</si>
  <si>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</si>
  <si>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</si>
  <si>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</si>
  <si>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</si>
  <si>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</si>
  <si>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</si>
  <si>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</si>
  <si>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</si>
  <si>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</si>
  <si>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</si>
  <si>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</si>
  <si>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</si>
  <si>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</si>
  <si>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</si>
  <si>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</si>
  <si>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</si>
  <si>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</si>
  <si>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</si>
  <si>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</si>
  <si>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</si>
  <si>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</si>
  <si>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</si>
  <si>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</si>
  <si>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</si>
  <si>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</si>
  <si>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</si>
  <si>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</si>
  <si>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</si>
  <si>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</si>
  <si>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</si>
  <si>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</si>
  <si>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</si>
  <si>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</si>
  <si>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</si>
  <si>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</si>
  <si>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</si>
  <si>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</si>
  <si>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</si>
  <si>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</si>
  <si>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</si>
  <si>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</si>
  <si>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</si>
  <si>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</si>
  <si>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</si>
  <si>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</si>
  <si>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</si>
  <si>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</si>
  <si>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</si>
  <si>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</si>
  <si>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</si>
  <si>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</si>
  <si>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</si>
  <si>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</si>
  <si>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</si>
  <si>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</si>
  <si>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</si>
  <si>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</si>
  <si>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</si>
  <si>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</si>
  <si>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</si>
  <si>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</si>
  <si>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</si>
  <si>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</si>
  <si>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</si>
  <si>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</si>
  <si>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</si>
  <si>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</si>
  <si>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</si>
  <si>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</si>
  <si>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</si>
  <si>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</si>
  <si>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</si>
  <si>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</si>
  <si>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</si>
  <si>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</si>
  <si>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</si>
  <si>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</si>
  <si>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</si>
  <si>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</si>
  <si>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</si>
  <si>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</si>
  <si>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</si>
  <si>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</si>
  <si>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</si>
  <si>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</si>
  <si>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</si>
  <si>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</si>
  <si>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</si>
  <si>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</si>
  <si>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</si>
  <si>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</si>
  <si>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</si>
  <si>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</si>
  <si>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</si>
  <si>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</si>
  <si>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</si>
  <si>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</si>
  <si>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</si>
  <si>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</si>
  <si>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</si>
  <si>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</si>
  <si>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</si>
  <si>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</si>
  <si>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</si>
  <si>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</si>
  <si>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</si>
  <si>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</si>
  <si>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</si>
  <si>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</si>
  <si>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</si>
  <si>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</si>
  <si>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</si>
  <si>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</si>
  <si>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</si>
  <si>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</si>
  <si>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</si>
  <si>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</si>
  <si>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</si>
  <si>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</si>
  <si>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</si>
  <si>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</si>
  <si>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</si>
  <si>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</si>
  <si>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</si>
  <si>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</si>
  <si>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</si>
  <si>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</si>
  <si>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</si>
  <si>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</si>
  <si>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</si>
  <si>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</si>
  <si>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</si>
  <si>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</si>
  <si>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</si>
  <si>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</si>
  <si>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</si>
  <si>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</si>
  <si>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</si>
  <si>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</si>
  <si>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</si>
  <si>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</si>
  <si>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</si>
  <si>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</si>
  <si>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</si>
  <si>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</si>
  <si>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</si>
  <si>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</si>
  <si>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</si>
  <si>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</si>
  <si>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</si>
  <si>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</si>
  <si>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</si>
  <si>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</si>
  <si>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</si>
  <si>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</si>
  <si>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</si>
  <si>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</si>
  <si>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</si>
  <si>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</si>
  <si>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</si>
  <si>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</si>
  <si>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</si>
  <si>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</si>
  <si>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</si>
  <si>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</si>
  <si>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</si>
  <si>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</si>
  <si>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</si>
  <si>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</si>
  <si>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</si>
  <si>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</si>
  <si>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</si>
  <si>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</si>
  <si>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</si>
  <si>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</si>
  <si>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</si>
  <si>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</si>
  <si>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</si>
  <si>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</si>
  <si>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</si>
  <si>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</si>
  <si>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</si>
  <si>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</si>
  <si>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</si>
  <si>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</si>
  <si>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</si>
  <si>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</si>
  <si>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</si>
  <si>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</si>
  <si>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</si>
  <si>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</si>
  <si>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</si>
  <si>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</si>
  <si>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</si>
  <si>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</si>
  <si>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</si>
  <si>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</si>
  <si>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</si>
  <si>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</si>
  <si>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</si>
  <si>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</si>
  <si>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</si>
  <si>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</si>
  <si>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</si>
  <si>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</si>
  <si>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</si>
  <si>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</si>
  <si>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</si>
  <si>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</si>
  <si>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</si>
  <si>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</si>
  <si>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</si>
  <si>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</si>
  <si>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</si>
  <si>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</si>
  <si>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</si>
  <si>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</si>
  <si>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</si>
  <si>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</si>
  <si>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</si>
  <si>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</si>
  <si>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</si>
  <si>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</si>
  <si>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</si>
  <si>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</si>
  <si>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</si>
  <si>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</si>
  <si>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</si>
  <si>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</si>
  <si>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</si>
  <si>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</si>
  <si>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</si>
  <si>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</si>
  <si>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</si>
  <si>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</si>
  <si>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</si>
  <si>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</si>
  <si>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</si>
  <si>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</si>
  <si>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</si>
  <si>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</si>
  <si>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</si>
  <si>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</si>
  <si>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</si>
  <si>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</si>
  <si>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</si>
  <si>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</si>
  <si>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</si>
  <si>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</si>
  <si>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</si>
  <si>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</si>
  <si>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</si>
  <si>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</si>
  <si>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</si>
  <si>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</si>
  <si>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</si>
  <si>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</si>
  <si>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</si>
  <si>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</si>
  <si>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</si>
  <si>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</si>
  <si>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</si>
  <si>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</si>
  <si>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</si>
  <si>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</si>
  <si>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</si>
  <si>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</si>
  <si>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</si>
  <si>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</si>
  <si>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</si>
  <si>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</si>
  <si>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</si>
  <si>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</si>
  <si>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</si>
  <si>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</si>
  <si>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</si>
  <si>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</si>
  <si>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</si>
  <si>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</si>
  <si>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</si>
  <si>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</si>
  <si>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</si>
  <si>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</si>
  <si>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</si>
  <si>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</si>
  <si>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</si>
  <si>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</si>
  <si>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</si>
  <si>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</si>
  <si>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</si>
  <si>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</si>
  <si>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</si>
  <si>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</si>
  <si>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</si>
  <si>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</si>
  <si>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</si>
  <si>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</si>
  <si>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</si>
  <si>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</si>
  <si>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</si>
  <si>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</si>
  <si>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</si>
  <si>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</si>
  <si>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</si>
  <si>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</si>
  <si>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</si>
  <si>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</si>
  <si>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</si>
  <si>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</si>
  <si>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</si>
  <si>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</si>
  <si>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</si>
  <si>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</si>
  <si>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</si>
  <si>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</si>
  <si>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</si>
  <si>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</si>
  <si>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</si>
  <si>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</si>
  <si>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</si>
  <si>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</si>
  <si>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</si>
  <si>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</si>
  <si>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</si>
  <si>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</si>
  <si>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</si>
  <si>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</si>
  <si>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</si>
  <si>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</si>
  <si>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</si>
  <si>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</si>
  <si>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</si>
  <si>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</si>
  <si>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</si>
  <si>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</si>
  <si>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</si>
  <si>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</si>
  <si>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</si>
  <si>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</si>
  <si>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</si>
  <si>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</si>
  <si>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</si>
  <si>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</si>
  <si>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</si>
  <si>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</si>
  <si>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</si>
  <si>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</si>
  <si>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</si>
  <si>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</si>
  <si>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</si>
  <si>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</si>
  <si>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</si>
  <si>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</si>
  <si>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</si>
  <si>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</si>
  <si>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</si>
  <si>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</si>
  <si>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</si>
  <si>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</si>
  <si>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</si>
  <si>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</si>
  <si>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</si>
  <si>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</si>
  <si>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</si>
  <si>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</si>
  <si>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</si>
  <si>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</si>
  <si>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</si>
  <si>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</si>
  <si>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</si>
  <si>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</si>
  <si>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</si>
  <si>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</si>
  <si>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</si>
  <si>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</si>
  <si>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</si>
  <si>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</si>
  <si>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</si>
  <si>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</si>
  <si>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</si>
  <si>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</si>
  <si>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</si>
  <si>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</si>
  <si>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</si>
  <si>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</si>
  <si>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</si>
  <si>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</si>
  <si>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</si>
  <si>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</si>
  <si>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</si>
  <si>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</si>
  <si>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</si>
  <si>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</si>
  <si>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</si>
  <si>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</si>
  <si>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</si>
  <si>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</si>
  <si>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</si>
  <si>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</si>
  <si>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</si>
  <si>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</si>
  <si>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</si>
  <si>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</si>
  <si>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</si>
  <si>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</si>
  <si>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</si>
  <si>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</si>
  <si>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</si>
  <si>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</si>
  <si>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</si>
  <si>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</si>
  <si>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</si>
  <si>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</si>
  <si>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</si>
  <si>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</si>
  <si>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</si>
  <si>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</si>
  <si>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</si>
  <si>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</si>
  <si>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</si>
  <si>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</si>
  <si>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</si>
  <si>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</si>
  <si>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</si>
  <si>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</si>
  <si>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</si>
  <si>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</si>
  <si>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</si>
  <si>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</si>
  <si>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</si>
  <si>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</si>
  <si>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</si>
  <si>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</si>
  <si>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</si>
  <si>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</si>
  <si>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</si>
  <si>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</si>
  <si>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</si>
  <si>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</si>
  <si>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</si>
  <si>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</si>
  <si>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</si>
  <si>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</si>
  <si>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</si>
  <si>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</si>
  <si>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</si>
  <si>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</si>
  <si>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</si>
  <si>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</si>
  <si>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</si>
  <si>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</si>
  <si>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</si>
  <si>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</si>
  <si>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</si>
  <si>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</si>
  <si>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</si>
  <si>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</si>
  <si>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</si>
  <si>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</si>
  <si>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</si>
  <si>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</si>
  <si>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</si>
  <si>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</si>
  <si>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</si>
  <si>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</si>
  <si>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</si>
  <si>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</si>
  <si>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</si>
  <si>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</si>
  <si>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</si>
  <si>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</si>
  <si>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</si>
  <si>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</si>
  <si>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</si>
  <si>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</si>
  <si>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</si>
  <si>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</si>
  <si>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</si>
  <si>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</si>
  <si>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</si>
  <si>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</si>
  <si>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</si>
  <si>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</si>
  <si>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</si>
  <si>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</si>
  <si>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</si>
  <si>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</si>
  <si>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</si>
  <si>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</si>
  <si>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</si>
  <si>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</si>
  <si>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</si>
  <si>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</si>
  <si>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</si>
  <si>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</si>
  <si>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</si>
  <si>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</si>
  <si>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</si>
  <si>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</si>
  <si>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</si>
  <si>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</si>
  <si>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</si>
  <si>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</si>
  <si>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</si>
  <si>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</si>
  <si>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</si>
  <si>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</si>
  <si>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</si>
  <si>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</si>
  <si>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</si>
  <si>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</si>
  <si>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</si>
  <si>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</si>
  <si>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</si>
  <si>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</si>
  <si>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</si>
  <si>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</si>
  <si>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</si>
  <si>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</si>
  <si>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</si>
  <si>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</si>
  <si>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</si>
  <si>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</si>
  <si>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</si>
  <si>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</si>
  <si>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</si>
  <si>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</si>
  <si>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</si>
  <si>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</si>
  <si>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</si>
  <si>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</si>
  <si>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</si>
  <si>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</si>
  <si>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</si>
  <si>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</si>
  <si>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</si>
  <si>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</si>
  <si>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</si>
  <si>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</si>
  <si>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</si>
  <si>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</si>
  <si>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</si>
  <si>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</si>
  <si>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</si>
  <si>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</si>
  <si>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</si>
  <si>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</si>
  <si>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</si>
  <si>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</si>
  <si>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</si>
  <si>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</si>
  <si>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</si>
  <si>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</si>
  <si>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</si>
  <si>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</si>
  <si>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</si>
  <si>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</si>
  <si>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</si>
  <si>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</si>
  <si>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</si>
  <si>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</si>
  <si>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</si>
  <si>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</si>
  <si>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</si>
  <si>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</si>
  <si>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</si>
  <si>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</si>
  <si>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</si>
  <si>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</si>
  <si>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</si>
  <si>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</si>
  <si>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</si>
  <si>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</si>
  <si>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</si>
  <si>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</si>
  <si>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</si>
  <si>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</si>
  <si>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</si>
  <si>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</si>
  <si>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</si>
  <si>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</si>
  <si>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</si>
  <si>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</si>
  <si>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</si>
  <si>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</si>
  <si>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</si>
  <si>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</si>
  <si>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</si>
  <si>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</si>
  <si>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</si>
  <si>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</si>
  <si>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</si>
  <si>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</si>
  <si>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</si>
  <si>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</si>
  <si>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</si>
  <si>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</si>
  <si>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</si>
  <si>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</si>
  <si>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</si>
  <si>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</si>
  <si>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</si>
  <si>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</si>
  <si>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</si>
  <si>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</si>
  <si>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</si>
  <si>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</si>
  <si>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</si>
  <si>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</si>
  <si>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</si>
  <si>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</si>
  <si>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</si>
  <si>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</si>
  <si>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</si>
  <si>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</si>
  <si>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</si>
  <si>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</si>
  <si>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</si>
  <si>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</si>
  <si>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</si>
  <si>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</si>
  <si>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</si>
  <si>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</si>
  <si>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</si>
  <si>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</si>
  <si>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</si>
  <si>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</si>
  <si>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</si>
  <si>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</si>
  <si>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</si>
  <si>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</si>
  <si>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</si>
  <si>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</si>
  <si>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</si>
  <si>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</si>
  <si>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</si>
  <si>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</si>
  <si>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</si>
  <si>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</si>
  <si>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</si>
  <si>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</si>
  <si>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</si>
  <si>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</si>
  <si>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</si>
  <si>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</si>
  <si>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</si>
  <si>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</si>
  <si>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</si>
  <si>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</si>
  <si>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</si>
  <si>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</si>
  <si>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</si>
  <si>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</si>
  <si>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</si>
  <si>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</si>
  <si>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</si>
  <si>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</si>
  <si>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</si>
  <si>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</si>
  <si>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</si>
  <si>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</si>
  <si>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</si>
  <si>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</si>
  <si>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</si>
  <si>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</si>
  <si>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</si>
  <si>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</si>
  <si>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</si>
  <si>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</si>
  <si>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</si>
  <si>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</si>
  <si>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</si>
  <si>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</si>
  <si>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</si>
  <si>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</si>
  <si>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</si>
  <si>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</si>
  <si>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</si>
  <si>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</si>
  <si>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</si>
  <si>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</si>
  <si>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</si>
  <si>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</si>
  <si>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</si>
  <si>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</si>
  <si>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</si>
  <si>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</si>
  <si>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</si>
  <si>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</si>
  <si>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</si>
  <si>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</si>
  <si>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</si>
  <si>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</si>
  <si>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</si>
  <si>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</si>
  <si>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</si>
  <si>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</si>
  <si>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</si>
  <si>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</si>
  <si>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</si>
  <si>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</si>
  <si>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</si>
  <si>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</si>
  <si>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</si>
  <si>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</si>
  <si>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</si>
  <si>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</si>
  <si>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</si>
  <si>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</si>
  <si>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</si>
  <si>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</si>
  <si>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</si>
  <si>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</si>
  <si>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</si>
  <si>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</si>
  <si>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</si>
  <si>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</si>
  <si>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</si>
  <si>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</si>
  <si>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</si>
  <si>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</si>
  <si>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</si>
  <si>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</si>
  <si>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</si>
  <si>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</si>
  <si>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</si>
  <si>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</si>
  <si>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</si>
  <si>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</si>
  <si>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</si>
  <si>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</si>
  <si>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</si>
  <si>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</si>
  <si>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</si>
  <si>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</si>
  <si>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</si>
  <si>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</si>
  <si>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</si>
  <si>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</si>
  <si>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</si>
  <si>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</si>
  <si>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</si>
  <si>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</si>
  <si>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</si>
  <si>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</si>
  <si>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</si>
  <si>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</si>
  <si>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</si>
  <si>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</si>
  <si>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</si>
  <si>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</si>
  <si>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</si>
  <si>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</si>
  <si>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</si>
  <si>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</si>
  <si>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</si>
  <si>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</si>
  <si>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</si>
  <si>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</si>
  <si>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</si>
  <si>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</si>
  <si>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</si>
  <si>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</si>
  <si>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</si>
  <si>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</si>
  <si>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</si>
  <si>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</si>
  <si>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</si>
  <si>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</si>
  <si>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</si>
  <si>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</si>
  <si>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</si>
  <si>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</si>
  <si>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</si>
  <si>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</si>
  <si>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</si>
  <si>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</si>
  <si>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</si>
  <si>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</si>
  <si>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</si>
  <si>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</si>
  <si>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</si>
  <si>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</si>
  <si>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</si>
  <si>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</si>
  <si>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</si>
  <si>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</si>
  <si>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</si>
  <si>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</si>
  <si>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</si>
  <si>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</si>
  <si>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</si>
  <si>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</si>
  <si>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</si>
  <si>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</si>
  <si>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</si>
  <si>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</si>
  <si>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</si>
  <si>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</si>
  <si>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</si>
  <si>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</si>
  <si>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</si>
  <si>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</si>
  <si>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</si>
  <si>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</si>
  <si>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</si>
  <si>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</si>
  <si>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</si>
  <si>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</si>
  <si>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</si>
  <si>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</si>
  <si>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</si>
  <si>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</si>
  <si>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</si>
  <si>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</si>
  <si>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</si>
  <si>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</si>
  <si>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</si>
  <si>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</si>
  <si>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</si>
  <si>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</si>
  <si>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</si>
  <si>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</si>
  <si>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</si>
  <si>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</si>
  <si>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</si>
  <si>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</si>
  <si>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</si>
  <si>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</si>
  <si>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</si>
  <si>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</si>
  <si>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</si>
  <si>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</si>
  <si>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</si>
  <si>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</si>
  <si>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</si>
  <si>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</si>
  <si>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</si>
  <si>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</si>
  <si>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</si>
  <si>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</si>
  <si>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</si>
  <si>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</si>
  <si>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</si>
  <si>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</si>
  <si>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</si>
  <si>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</si>
  <si>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</si>
  <si>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</si>
  <si>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</si>
  <si>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</si>
  <si>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</si>
  <si>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</si>
  <si>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</si>
  <si>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</si>
  <si>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</si>
  <si>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</si>
  <si>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</si>
  <si>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</si>
  <si>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</si>
  <si>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</si>
  <si>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</si>
  <si>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</si>
  <si>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</si>
  <si>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</si>
  <si>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</si>
  <si>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</si>
  <si>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</si>
  <si>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</si>
  <si>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</si>
  <si>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</si>
  <si>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</si>
  <si>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</si>
  <si>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</si>
  <si>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</si>
  <si>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</si>
  <si>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</si>
  <si>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</si>
  <si>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</si>
  <si>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</si>
  <si>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</si>
  <si>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</si>
  <si>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</si>
  <si>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</si>
  <si>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</si>
  <si>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</si>
  <si>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</si>
  <si>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</si>
  <si>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</si>
  <si>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</si>
  <si>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</si>
  <si>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</si>
  <si>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</si>
  <si>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</si>
  <si>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</si>
  <si>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</si>
  <si>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</si>
  <si>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</si>
  <si>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</si>
  <si>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</si>
  <si>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</si>
  <si>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</si>
  <si>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</si>
  <si>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</si>
  <si>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</si>
  <si>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</si>
  <si>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</si>
  <si>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</si>
  <si>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</si>
  <si>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</si>
  <si>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</si>
  <si>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</si>
  <si>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</si>
  <si>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</si>
  <si>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</si>
  <si>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</si>
  <si>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</si>
  <si>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</si>
  <si>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</si>
  <si>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</si>
  <si>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</si>
  <si>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</si>
  <si>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</si>
  <si>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</si>
  <si>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</si>
  <si>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</si>
  <si>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</si>
  <si>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</si>
  <si>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</si>
  <si>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</si>
  <si>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</si>
  <si>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</si>
  <si>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</si>
  <si>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</si>
  <si>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</si>
  <si>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</si>
  <si>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</si>
  <si>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</si>
  <si>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</si>
  <si>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</si>
  <si>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</si>
  <si>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</si>
  <si>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</si>
  <si>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</si>
  <si>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</si>
  <si>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</si>
  <si>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</si>
  <si>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</si>
  <si>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</si>
  <si>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</si>
  <si>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</si>
  <si>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</si>
  <si>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</si>
  <si>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</si>
  <si>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</si>
  <si>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</si>
  <si>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</si>
  <si>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</si>
  <si>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</si>
  <si>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</si>
  <si>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</si>
  <si>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</si>
  <si>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</si>
  <si>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</si>
  <si>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</si>
  <si>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</si>
  <si>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</si>
  <si>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</si>
  <si>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</si>
  <si>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</si>
  <si>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</si>
  <si>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</si>
  <si>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</si>
  <si>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</si>
  <si>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</si>
  <si>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</si>
  <si>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</si>
  <si>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</si>
  <si>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</si>
  <si>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</si>
  <si>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</si>
  <si>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</si>
  <si>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</si>
  <si>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</si>
  <si>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</si>
  <si>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</si>
  <si>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</si>
  <si>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</si>
  <si>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</si>
  <si>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</si>
  <si>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</si>
  <si>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</si>
  <si>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</si>
  <si>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</si>
  <si>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</si>
  <si>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</si>
  <si>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</si>
  <si>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</si>
  <si>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</si>
  <si>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</si>
  <si>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</si>
  <si>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</si>
  <si>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</si>
  <si>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</si>
  <si>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</si>
  <si>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</si>
  <si>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</si>
  <si>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</si>
  <si>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</si>
  <si>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</si>
  <si>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</si>
  <si>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</si>
  <si>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</si>
  <si>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</si>
  <si>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</si>
  <si>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</si>
  <si>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</si>
  <si>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</si>
  <si>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</si>
  <si>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</si>
  <si>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</si>
  <si>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</si>
  <si>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</si>
  <si>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</si>
  <si>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</si>
  <si>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</si>
  <si>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</si>
  <si>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</si>
  <si>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</si>
  <si>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</si>
  <si>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</si>
  <si>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</si>
  <si>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</si>
  <si>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</si>
  <si>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</si>
  <si>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</si>
  <si>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</si>
  <si>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</si>
  <si>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</si>
  <si>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</si>
  <si>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</si>
  <si>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</si>
  <si>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</si>
  <si>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</si>
  <si>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</si>
  <si>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</si>
  <si>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</si>
  <si>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</si>
  <si>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</si>
  <si>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</si>
  <si>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</si>
  <si>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</si>
  <si>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</si>
  <si>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</si>
  <si>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</si>
  <si>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</si>
  <si>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</si>
  <si>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</si>
  <si>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</si>
  <si>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</si>
  <si>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</si>
  <si>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</si>
  <si>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</si>
  <si>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</si>
  <si>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</si>
  <si>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</si>
  <si>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</si>
  <si>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</si>
  <si>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</si>
  <si>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</si>
  <si>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</si>
  <si>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</si>
  <si>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</si>
  <si>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</si>
  <si>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</si>
  <si>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</si>
  <si>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</si>
  <si>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</si>
  <si>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</si>
  <si>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</si>
  <si>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</si>
  <si>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</si>
  <si>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</si>
  <si>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</si>
  <si>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</si>
  <si>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</si>
  <si>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</si>
  <si>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</si>
  <si>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</si>
  <si>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</si>
  <si>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</si>
  <si>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</si>
  <si>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</si>
  <si>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</si>
  <si>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</si>
  <si>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</si>
  <si>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</si>
  <si>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</si>
  <si>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</si>
  <si>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</si>
  <si>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</si>
  <si>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</si>
  <si>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</si>
  <si>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</si>
  <si>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</si>
  <si>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</si>
  <si>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</si>
  <si>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</si>
  <si>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</si>
  <si>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</si>
  <si>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</si>
  <si>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</si>
  <si>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</si>
  <si>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</si>
  <si>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</si>
  <si>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</si>
  <si>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</si>
  <si>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</si>
  <si>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</si>
  <si>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</si>
  <si>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</si>
  <si>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</si>
  <si>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</si>
  <si>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</si>
  <si>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</si>
  <si>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</si>
  <si>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</si>
  <si>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</si>
  <si>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</si>
  <si>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</si>
  <si>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</si>
  <si>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</si>
  <si>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</si>
  <si>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</si>
  <si>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</si>
  <si>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</si>
  <si>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</si>
  <si>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</si>
  <si>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</si>
  <si>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</si>
  <si>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</si>
  <si>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</si>
  <si>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</si>
  <si>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</si>
  <si>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</si>
  <si>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</si>
  <si>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</si>
  <si>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</si>
  <si>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</si>
  <si>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</si>
  <si>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</si>
  <si>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</si>
  <si>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</si>
  <si>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</si>
  <si>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</si>
  <si>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</si>
  <si>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</si>
  <si>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</si>
  <si>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</si>
  <si>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</si>
  <si>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</si>
  <si>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</si>
  <si>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</si>
  <si>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</si>
  <si>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</si>
  <si>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</si>
  <si>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</si>
  <si>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</si>
  <si>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</si>
  <si>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</si>
  <si>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</si>
  <si>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</si>
  <si>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</si>
  <si>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</si>
  <si>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</si>
  <si>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</si>
  <si>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</si>
  <si>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</si>
  <si>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</si>
  <si>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</si>
  <si>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</si>
  <si>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</si>
  <si>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</si>
  <si>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</si>
  <si>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</si>
  <si>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</si>
  <si>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</si>
  <si>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</si>
  <si>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</si>
  <si>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</si>
  <si>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</si>
  <si>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</si>
  <si>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</si>
  <si>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</si>
  <si>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</si>
  <si>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</si>
  <si>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</si>
  <si>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</si>
  <si>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</si>
  <si>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</si>
  <si>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</si>
  <si>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</si>
  <si>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</si>
  <si>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</si>
  <si>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</si>
  <si>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</si>
  <si>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</si>
  <si>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</si>
  <si>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</si>
  <si>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</si>
  <si>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</si>
  <si>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</si>
  <si>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</si>
  <si>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</si>
  <si>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</si>
  <si>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</si>
  <si>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</si>
  <si>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</si>
  <si>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</si>
  <si>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</si>
  <si>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</si>
  <si>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</si>
  <si>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</si>
  <si>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</si>
  <si>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</si>
  <si>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</si>
  <si>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</si>
  <si>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</si>
  <si>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</si>
  <si>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</si>
  <si>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</si>
  <si>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</si>
  <si>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</si>
  <si>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</si>
  <si>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</si>
  <si>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</si>
  <si>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</si>
  <si>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</si>
  <si>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</si>
  <si>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</si>
  <si>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</si>
  <si>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</si>
  <si>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</si>
  <si>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</si>
  <si>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</si>
  <si>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</si>
  <si>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</si>
  <si>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</si>
  <si>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</si>
  <si>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</si>
  <si>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</si>
  <si>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</si>
  <si>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</si>
  <si>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</si>
  <si>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</si>
  <si>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</si>
  <si>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</si>
  <si>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</si>
  <si>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</si>
  <si>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</si>
  <si>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</si>
  <si>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</si>
  <si>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</si>
  <si>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</si>
  <si>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</si>
  <si>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</si>
  <si>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</si>
  <si>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</si>
  <si>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</si>
  <si>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</si>
  <si>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</si>
  <si>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</si>
  <si>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</si>
  <si>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</si>
  <si>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</si>
  <si>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</si>
  <si>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</si>
  <si>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</si>
  <si>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</si>
  <si>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</si>
  <si>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</si>
  <si>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</si>
  <si>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</si>
  <si>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</si>
  <si>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</si>
  <si>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</si>
  <si>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</si>
  <si>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</si>
  <si>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</si>
  <si>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</si>
  <si>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</si>
  <si>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</si>
  <si>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</si>
  <si>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</si>
  <si>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</si>
  <si>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</si>
  <si>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</si>
  <si>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</si>
  <si>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</si>
  <si>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</si>
  <si>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</si>
  <si>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</si>
  <si>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</si>
  <si>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</si>
  <si>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</si>
  <si>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</si>
  <si>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</si>
  <si>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</si>
  <si>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</si>
  <si>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</si>
  <si>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</si>
  <si>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</si>
  <si>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</si>
  <si>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</si>
  <si>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</si>
  <si>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</si>
  <si>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</si>
  <si>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</si>
  <si>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</si>
  <si>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</si>
  <si>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</si>
  <si>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</si>
  <si>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</si>
  <si>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</si>
  <si>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</si>
  <si>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</si>
  <si>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</si>
  <si>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</si>
  <si>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</si>
  <si>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</si>
  <si>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</si>
  <si>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</si>
  <si>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</si>
  <si>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</si>
  <si>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</si>
  <si>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</si>
  <si>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</si>
  <si>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</si>
  <si>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</si>
  <si>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</si>
  <si>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</si>
  <si>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</si>
  <si>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</si>
  <si>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</si>
  <si>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</si>
  <si>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</si>
  <si>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</si>
  <si>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</si>
  <si>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</si>
  <si>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</si>
  <si>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</si>
  <si>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</si>
  <si>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</si>
  <si>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</si>
  <si>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</si>
  <si>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</si>
  <si>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</si>
  <si>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</si>
  <si>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</si>
  <si>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</si>
  <si>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</si>
  <si>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</si>
  <si>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</si>
  <si>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</si>
  <si>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</si>
  <si>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</si>
  <si>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</si>
  <si>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</si>
  <si>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</si>
  <si>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</si>
  <si>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</si>
  <si>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</si>
  <si>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</si>
  <si>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</si>
  <si>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</si>
  <si>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</si>
  <si>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</si>
  <si>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</si>
  <si>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</si>
  <si>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</si>
  <si>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</si>
  <si>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</si>
  <si>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</si>
  <si>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</si>
  <si>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</si>
  <si>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</si>
  <si>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</si>
  <si>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</si>
  <si>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</si>
  <si>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</si>
  <si>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</si>
  <si>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</si>
  <si>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</si>
  <si>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</si>
  <si>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</si>
  <si>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</si>
  <si>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</si>
  <si>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</si>
  <si>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</si>
  <si>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</si>
  <si>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</si>
  <si>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</si>
  <si>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</si>
  <si>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</si>
  <si>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</si>
  <si>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</si>
  <si>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</si>
  <si>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</si>
  <si>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</si>
  <si>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</si>
  <si>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</si>
  <si>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</si>
  <si>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</si>
  <si>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</si>
  <si>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</si>
  <si>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</si>
  <si>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</si>
  <si>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</si>
  <si>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</si>
  <si>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</si>
  <si>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</si>
  <si>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</si>
  <si>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</si>
  <si>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</si>
  <si>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</si>
  <si>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</si>
  <si>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</si>
  <si>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</si>
  <si>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</si>
  <si>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</si>
  <si>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</si>
  <si>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</si>
  <si>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</si>
  <si>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</si>
  <si>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</si>
  <si>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</si>
  <si>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</si>
  <si>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</si>
  <si>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</si>
  <si>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</si>
  <si>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</si>
  <si>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</si>
  <si>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</si>
  <si>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</si>
  <si>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</si>
  <si>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</si>
  <si>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</si>
  <si>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</si>
  <si>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</si>
  <si>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</si>
  <si>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</si>
  <si>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</si>
  <si>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</si>
  <si>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</si>
  <si>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</si>
  <si>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</si>
  <si>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</si>
  <si>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</si>
  <si>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</si>
  <si>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</si>
  <si>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</si>
  <si>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</si>
  <si>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</si>
  <si>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</si>
  <si>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</si>
  <si>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</si>
  <si>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</si>
  <si>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</si>
  <si>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</si>
  <si>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</si>
  <si>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</si>
  <si>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</si>
  <si>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</si>
  <si>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</si>
  <si>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</si>
  <si>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</si>
  <si>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</si>
  <si>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</si>
  <si>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</si>
  <si>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</si>
  <si>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</si>
  <si>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</si>
  <si>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</si>
  <si>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</si>
  <si>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</si>
  <si>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</si>
  <si>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</si>
  <si>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</si>
  <si>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</si>
  <si>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</si>
  <si>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</si>
  <si>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</si>
  <si>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</si>
  <si>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</si>
  <si>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</si>
  <si>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</si>
  <si>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</si>
  <si>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</si>
  <si>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</si>
  <si>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</si>
  <si>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</si>
  <si>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</si>
  <si>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</si>
  <si>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</si>
  <si>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</si>
  <si>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</si>
  <si>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</si>
  <si>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</si>
  <si>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</si>
  <si>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</si>
  <si>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</si>
  <si>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</si>
  <si>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</si>
  <si>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</si>
  <si>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</si>
  <si>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</si>
  <si>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</si>
  <si>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</si>
  <si>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</si>
  <si>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</si>
  <si>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</si>
  <si>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</si>
  <si>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</si>
  <si>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</si>
  <si>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</si>
  <si>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</si>
  <si>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</si>
  <si>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</si>
  <si>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</si>
  <si>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</si>
  <si>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</si>
  <si>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</si>
  <si>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</si>
  <si>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</si>
  <si>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</si>
  <si>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</si>
  <si>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</si>
  <si>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</si>
  <si>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</si>
  <si>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</si>
  <si>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</si>
  <si>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</si>
  <si>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</si>
  <si>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</si>
  <si>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</si>
  <si>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</si>
  <si>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</si>
  <si>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</si>
  <si>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</si>
  <si>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</si>
  <si>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</si>
  <si>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</si>
  <si>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</si>
  <si>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</si>
  <si>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</si>
  <si>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</si>
  <si>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</si>
  <si>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</si>
  <si>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</si>
  <si>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</si>
  <si>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</si>
  <si>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</si>
  <si>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</si>
  <si>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</si>
  <si>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</si>
  <si>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</si>
  <si>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</si>
  <si>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</si>
  <si>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</si>
  <si>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</si>
  <si>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</si>
  <si>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</si>
  <si>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</si>
  <si>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</si>
  <si>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</si>
  <si>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</si>
  <si>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</si>
  <si>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</si>
  <si>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</si>
  <si>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</si>
  <si>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</si>
  <si>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</si>
  <si>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</si>
  <si>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</si>
  <si>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</si>
  <si>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</si>
  <si>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</si>
  <si>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</si>
  <si>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</si>
  <si>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</si>
  <si>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</si>
  <si>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</si>
  <si>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</si>
  <si>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</si>
  <si>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</si>
  <si>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</si>
  <si>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</si>
  <si>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</si>
  <si>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</si>
  <si>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</si>
  <si>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</si>
  <si>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</si>
  <si>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</si>
  <si>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</si>
  <si>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</si>
  <si>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</si>
  <si>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</si>
  <si>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</si>
  <si>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</si>
  <si>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</si>
  <si>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</si>
  <si>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</si>
  <si>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</si>
  <si>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</si>
  <si>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</si>
  <si>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</si>
  <si>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</si>
  <si>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</si>
  <si>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</si>
  <si>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</si>
  <si>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</si>
  <si>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</si>
  <si>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</si>
  <si>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</si>
  <si>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</si>
  <si>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</si>
  <si>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</si>
  <si>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</si>
  <si>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</si>
  <si>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</si>
  <si>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</si>
  <si>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</si>
  <si>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</si>
  <si>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</si>
  <si>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</si>
  <si>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</si>
  <si>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</si>
  <si>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</si>
  <si>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</si>
  <si>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</si>
  <si>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</si>
  <si>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</si>
  <si>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</si>
  <si>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</si>
  <si>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</si>
  <si>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</si>
  <si>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</si>
  <si>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</si>
  <si>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</si>
  <si>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</si>
  <si>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</si>
  <si>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</si>
  <si>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</si>
  <si>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</si>
  <si>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</si>
  <si>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</si>
  <si>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</si>
  <si>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</si>
  <si>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</si>
  <si>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</si>
  <si>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</si>
  <si>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</si>
  <si>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</si>
  <si>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</si>
  <si>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</si>
  <si>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</si>
  <si>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</si>
  <si>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</si>
  <si>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</si>
  <si>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</si>
  <si>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</si>
  <si>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</si>
  <si>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</si>
  <si>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</si>
  <si>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</si>
  <si>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</si>
  <si>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</si>
  <si>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</si>
  <si>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</si>
  <si>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</si>
  <si>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</si>
  <si>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</si>
  <si>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</si>
  <si>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</si>
  <si>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</si>
  <si>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</si>
  <si>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</si>
  <si>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</si>
  <si>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</si>
  <si>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</si>
  <si>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</si>
  <si>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</si>
  <si>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</si>
  <si>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</si>
  <si>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</si>
  <si>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</si>
  <si>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</si>
  <si>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</si>
  <si>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</si>
  <si>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</si>
  <si>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</si>
  <si>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</si>
  <si>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</si>
  <si>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</si>
  <si>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</si>
  <si>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</si>
  <si>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</si>
  <si>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</si>
  <si>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</si>
  <si>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</si>
  <si>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</si>
  <si>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</si>
  <si>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</si>
  <si>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</si>
  <si>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</si>
  <si>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</si>
  <si>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</si>
  <si>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</si>
  <si>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</si>
  <si>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</si>
  <si>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</si>
  <si>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</si>
  <si>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</si>
  <si>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</si>
  <si>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</si>
  <si>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</si>
  <si>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</si>
  <si>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</si>
  <si>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</si>
  <si>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</si>
  <si>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</si>
  <si>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</si>
  <si>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</si>
  <si>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</si>
  <si>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</si>
  <si>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</si>
  <si>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</si>
  <si>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</si>
  <si>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</si>
  <si>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</si>
  <si>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</si>
  <si>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</si>
  <si>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</si>
  <si>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</si>
  <si>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</si>
  <si>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</si>
  <si>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</si>
  <si>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</si>
  <si>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</si>
  <si>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</si>
  <si>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</si>
  <si>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</si>
  <si>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</si>
  <si>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</si>
  <si>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</si>
  <si>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</si>
  <si>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</si>
  <si>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</si>
  <si>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</si>
  <si>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</si>
  <si>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</si>
  <si>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</si>
  <si>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</si>
  <si>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</si>
  <si>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</si>
  <si>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</si>
  <si>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</si>
  <si>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</si>
  <si>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</si>
  <si>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</si>
  <si>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</si>
  <si>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</si>
  <si>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</si>
  <si>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</si>
  <si>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</si>
  <si>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</si>
  <si>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</si>
  <si>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</si>
  <si>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</si>
  <si>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</si>
  <si>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</si>
  <si>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</si>
  <si>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</si>
  <si>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</si>
  <si>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</si>
  <si>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</si>
  <si>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</si>
  <si>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</si>
  <si>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</si>
  <si>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</si>
  <si>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</si>
  <si>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</si>
  <si>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</si>
  <si>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</si>
  <si>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</si>
  <si>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</si>
  <si>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</si>
  <si>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</si>
  <si>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</si>
  <si>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</si>
  <si>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</si>
  <si>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</si>
  <si>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</si>
  <si>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</si>
  <si>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</si>
  <si>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</si>
  <si>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</si>
  <si>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</si>
  <si>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</si>
  <si>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</si>
  <si>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</si>
  <si>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</si>
  <si>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</si>
  <si>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</si>
  <si>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</si>
  <si>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</si>
  <si>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</si>
  <si>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</si>
  <si>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</si>
  <si>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</si>
  <si>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</si>
  <si>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</si>
  <si>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</si>
  <si>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</si>
  <si>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</si>
  <si>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</si>
  <si>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</si>
  <si>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</si>
  <si>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</si>
  <si>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</si>
  <si>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</si>
  <si>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</si>
  <si>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</si>
  <si>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</si>
  <si>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</si>
  <si>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</si>
  <si>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</si>
  <si>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</si>
  <si>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</si>
  <si>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</si>
  <si>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</si>
  <si>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</si>
  <si>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</si>
  <si>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</si>
  <si>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</si>
  <si>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</si>
  <si>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</si>
  <si>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</si>
  <si>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</si>
  <si>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</si>
  <si>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</si>
  <si>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</si>
  <si>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</si>
  <si>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</si>
  <si>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</si>
  <si>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</si>
  <si>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</si>
  <si>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</si>
  <si>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</si>
  <si>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</si>
  <si>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</si>
  <si>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</si>
  <si>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</si>
  <si>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</si>
  <si>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</si>
  <si>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</si>
  <si>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</si>
  <si>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</si>
  <si>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</si>
  <si>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</si>
  <si>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</si>
  <si>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</si>
  <si>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</si>
  <si>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</si>
  <si>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</si>
  <si>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</si>
  <si>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</si>
  <si>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</si>
  <si>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</si>
  <si>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</si>
  <si>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</si>
  <si>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</si>
  <si>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</si>
  <si>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</si>
  <si>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</si>
  <si>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</si>
  <si>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</si>
  <si>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</si>
  <si>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</si>
  <si>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</si>
  <si>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</si>
  <si>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</si>
  <si>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</si>
  <si>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</si>
  <si>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</si>
  <si>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</si>
  <si>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</si>
  <si>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</si>
  <si>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</si>
  <si>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</si>
  <si>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</si>
  <si>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</si>
  <si>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</si>
  <si>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</si>
  <si>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</si>
  <si>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</si>
  <si>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</si>
  <si>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</si>
  <si>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</si>
  <si>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</si>
  <si>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</si>
  <si>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</si>
  <si>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</si>
  <si>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</si>
  <si>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</si>
  <si>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</si>
  <si>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</si>
  <si>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</si>
  <si>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</si>
  <si>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</si>
  <si>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</si>
  <si>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</si>
  <si>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</si>
  <si>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</si>
  <si>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</si>
  <si>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</si>
  <si>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</si>
  <si>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</si>
  <si>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</si>
  <si>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</si>
  <si>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</si>
  <si>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</si>
  <si>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</si>
  <si>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</si>
  <si>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</si>
  <si>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</si>
  <si>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</si>
  <si>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</si>
  <si>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</si>
  <si>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</si>
  <si>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</si>
  <si>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</si>
  <si>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</si>
  <si>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</si>
  <si>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</si>
  <si>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</si>
  <si>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</si>
  <si>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</si>
  <si>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</si>
  <si>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</si>
  <si>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</si>
  <si>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</si>
  <si>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</si>
  <si>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</si>
  <si>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</si>
  <si>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</si>
  <si>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</si>
  <si>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</si>
  <si>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</si>
  <si>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</si>
  <si>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</si>
  <si>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</si>
  <si>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</si>
  <si>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</si>
  <si>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</si>
  <si>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</si>
  <si>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</si>
  <si>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</si>
  <si>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</si>
  <si>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</si>
  <si>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</si>
  <si>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</si>
  <si>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</si>
  <si>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</si>
  <si>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</si>
  <si>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</si>
  <si>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</si>
  <si>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</si>
  <si>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</si>
  <si>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</si>
  <si>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</si>
  <si>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</si>
  <si>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</si>
  <si>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</si>
  <si>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</si>
  <si>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</si>
  <si>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</si>
  <si>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</si>
  <si>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</si>
  <si>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</si>
  <si>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</si>
  <si>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</si>
  <si>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</si>
  <si>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</si>
  <si>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</si>
  <si>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</si>
  <si>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</si>
  <si>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</si>
  <si>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</si>
  <si>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</si>
  <si>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</si>
  <si>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</si>
  <si>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</si>
  <si>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</si>
  <si>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</si>
  <si>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</si>
  <si>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</si>
  <si>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</si>
  <si>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</si>
  <si>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</si>
  <si>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</si>
  <si>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</si>
  <si>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</si>
  <si>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</si>
  <si>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</si>
  <si>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</si>
  <si>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</si>
  <si>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</si>
  <si>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</si>
  <si>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</si>
  <si>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</si>
  <si>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</si>
  <si>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</si>
  <si>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</si>
  <si>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</si>
  <si>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</si>
  <si>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</si>
  <si>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</si>
  <si>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</si>
  <si>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</si>
  <si>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</si>
  <si>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</si>
  <si>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</si>
  <si>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</si>
  <si>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</si>
  <si>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</si>
  <si>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</si>
  <si>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</si>
  <si>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</si>
  <si>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</si>
  <si>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</si>
  <si>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</si>
  <si>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</si>
  <si>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</si>
  <si>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</si>
  <si>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</si>
  <si>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</si>
  <si>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</si>
  <si>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</si>
  <si>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</si>
  <si>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</si>
  <si>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</si>
  <si>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</si>
  <si>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</si>
  <si>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</si>
  <si>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</si>
  <si>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</si>
  <si>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</si>
  <si>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</si>
  <si>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</si>
  <si>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</si>
  <si>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</si>
  <si>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</si>
  <si>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</si>
  <si>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</si>
  <si>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</si>
  <si>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</si>
  <si>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</si>
  <si>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</si>
  <si>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</si>
  <si>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</si>
  <si>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</si>
  <si>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</si>
  <si>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</si>
  <si>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</si>
  <si>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</si>
  <si>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</si>
  <si>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</si>
  <si>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</si>
  <si>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</si>
  <si>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</si>
  <si>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</si>
  <si>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</si>
  <si>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</si>
  <si>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</si>
  <si>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</si>
  <si>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</si>
  <si>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</si>
  <si>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</si>
  <si>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</si>
  <si>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</si>
  <si>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</si>
  <si>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</si>
  <si>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</si>
  <si>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</si>
  <si>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</si>
  <si>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</si>
  <si>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</si>
  <si>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</si>
  <si>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</si>
  <si>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</si>
  <si>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</si>
  <si>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</si>
  <si>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</si>
  <si>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</si>
  <si>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</si>
  <si>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</si>
  <si>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</si>
  <si>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</si>
  <si>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</si>
  <si>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</si>
  <si>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</si>
  <si>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</si>
  <si>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</si>
  <si>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</si>
  <si>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</si>
  <si>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</si>
  <si>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</si>
  <si>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</si>
  <si>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</si>
  <si>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</si>
  <si>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</si>
  <si>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</si>
  <si>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</si>
  <si>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</si>
  <si>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</si>
  <si>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</si>
  <si>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</si>
  <si>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</si>
  <si>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</si>
  <si>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</si>
  <si>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</si>
  <si>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</si>
  <si>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</si>
  <si>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</si>
  <si>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</si>
  <si>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</si>
  <si>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</si>
  <si>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</si>
  <si>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</si>
  <si>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</si>
  <si>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</si>
  <si>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</si>
  <si>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</si>
  <si>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</si>
  <si>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</si>
  <si>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</si>
  <si>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</si>
  <si>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</si>
  <si>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</si>
  <si>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</si>
  <si>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</si>
  <si>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</si>
  <si>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</si>
  <si>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</si>
  <si>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</si>
  <si>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</si>
  <si>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</si>
  <si>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</si>
  <si>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</si>
  <si>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</si>
  <si>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</si>
  <si>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</si>
  <si>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</si>
  <si>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</si>
  <si>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</si>
  <si>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</si>
  <si>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</si>
  <si>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</si>
  <si>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</si>
  <si>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</si>
  <si>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</si>
  <si>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</si>
  <si>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</si>
  <si>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</si>
  <si>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</si>
  <si>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</si>
  <si>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</si>
  <si>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</si>
  <si>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</si>
  <si>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</si>
  <si>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</si>
  <si>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</si>
  <si>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</si>
  <si>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</si>
  <si>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</si>
  <si>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</si>
  <si>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</si>
  <si>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</si>
  <si>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</si>
  <si>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</si>
  <si>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</si>
  <si>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</si>
  <si>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</si>
  <si>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</si>
  <si>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</si>
  <si>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</si>
  <si>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</si>
  <si>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</si>
  <si>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</si>
  <si>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</si>
  <si>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</si>
  <si>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</si>
  <si>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</si>
  <si>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</si>
  <si>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</si>
  <si>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</si>
  <si>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</si>
  <si>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</si>
  <si>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</si>
  <si>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</si>
  <si>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</si>
  <si>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</si>
  <si>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</si>
  <si>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</si>
  <si>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</si>
  <si>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</si>
  <si>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</si>
  <si>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</si>
  <si>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</si>
  <si>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</si>
  <si>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</si>
  <si>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</si>
  <si>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</si>
  <si>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</si>
  <si>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</si>
  <si>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</si>
  <si>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</si>
  <si>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</si>
  <si>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</si>
  <si>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</si>
  <si>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</si>
  <si>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</si>
  <si>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</si>
  <si>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</si>
  <si>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</si>
  <si>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</si>
  <si>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</si>
  <si>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</si>
  <si>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</si>
  <si>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</si>
  <si>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</si>
  <si>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</si>
  <si>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</si>
  <si>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</si>
  <si>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</si>
  <si>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</si>
  <si>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</si>
  <si>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</si>
  <si>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</si>
  <si>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</si>
  <si>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</si>
  <si>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</si>
  <si>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</si>
  <si>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</si>
  <si>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</si>
  <si>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</si>
  <si>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</si>
  <si>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</si>
  <si>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</si>
  <si>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</si>
  <si>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</si>
  <si>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</si>
  <si>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</si>
  <si>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</si>
  <si>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</si>
  <si>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</si>
  <si>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</si>
  <si>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</si>
  <si>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</si>
  <si>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</si>
  <si>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</si>
  <si>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</si>
  <si>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</si>
  <si>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</si>
  <si>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</si>
  <si>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</si>
  <si>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</si>
  <si>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</si>
  <si>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</si>
  <si>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</si>
  <si>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</si>
  <si>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</si>
  <si>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</si>
  <si>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</si>
  <si>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</si>
  <si>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</si>
  <si>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</si>
  <si>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</si>
  <si>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</si>
  <si>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</si>
  <si>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</si>
  <si>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</si>
  <si>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</si>
  <si>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</si>
  <si>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</si>
  <si>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</si>
  <si>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</si>
  <si>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</si>
  <si>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</si>
  <si>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</si>
  <si>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</si>
  <si>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</si>
  <si>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</si>
  <si>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</si>
  <si>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</si>
  <si>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</si>
  <si>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</si>
  <si>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</si>
  <si>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</si>
  <si>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</si>
  <si>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</si>
  <si>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</si>
  <si>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</si>
  <si>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</si>
  <si>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</si>
  <si>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</si>
  <si>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</si>
  <si>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</si>
  <si>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</si>
  <si>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</si>
  <si>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</si>
  <si>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</si>
  <si>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</si>
  <si>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</si>
  <si>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</si>
  <si>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</si>
  <si>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</si>
  <si>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</si>
  <si>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</si>
  <si>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</si>
  <si>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</si>
  <si>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</si>
  <si>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</si>
  <si>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</si>
  <si>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</si>
  <si>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</si>
  <si>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</si>
  <si>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</si>
  <si>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</si>
  <si>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</si>
  <si>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</si>
  <si>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</si>
  <si>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</si>
  <si>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</si>
  <si>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</si>
  <si>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</si>
  <si>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</si>
  <si>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</si>
  <si>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</si>
  <si>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</si>
  <si>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</si>
  <si>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</si>
  <si>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</si>
  <si>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</si>
  <si>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</si>
  <si>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</si>
  <si>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</si>
  <si>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</si>
  <si>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</si>
  <si>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</si>
  <si>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</si>
  <si>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</si>
  <si>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</si>
  <si>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</si>
  <si>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</si>
  <si>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</si>
  <si>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</si>
  <si>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</si>
  <si>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</si>
  <si>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</si>
  <si>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</si>
  <si>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</si>
  <si>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</si>
  <si>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</si>
  <si>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</si>
  <si>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</si>
  <si>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</si>
  <si>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</si>
  <si>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</si>
  <si>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</si>
  <si>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</si>
  <si>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</si>
  <si>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</si>
  <si>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</si>
  <si>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</si>
  <si>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</si>
  <si>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</si>
  <si>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</si>
  <si>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</si>
  <si>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</si>
  <si>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</si>
  <si>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</si>
  <si>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</si>
  <si>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</si>
  <si>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</si>
  <si>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</si>
  <si>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</si>
  <si>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</si>
  <si>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</si>
  <si>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</si>
  <si>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</si>
  <si>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</si>
  <si>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</si>
  <si>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</si>
  <si>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</si>
  <si>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</si>
  <si>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</si>
  <si>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</si>
  <si>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</si>
  <si>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</si>
  <si>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</si>
  <si>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</si>
  <si>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</si>
  <si>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</si>
  <si>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</si>
  <si>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</si>
  <si>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</si>
  <si>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</si>
  <si>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</si>
  <si>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</si>
  <si>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</si>
  <si>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</si>
  <si>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</si>
  <si>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</si>
  <si>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</si>
  <si>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</si>
  <si>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</si>
  <si>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</si>
  <si>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</si>
  <si>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</si>
  <si>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</si>
  <si>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</si>
  <si>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</si>
  <si>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</si>
  <si>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</si>
  <si>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</si>
  <si>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</si>
  <si>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</si>
  <si>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</si>
  <si>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</si>
  <si>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</si>
  <si>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</si>
  <si>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</si>
  <si>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</si>
  <si>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</si>
  <si>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</si>
  <si>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</si>
  <si>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</si>
  <si>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</si>
  <si>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</si>
  <si>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</si>
  <si>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</si>
  <si>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</si>
  <si>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</si>
  <si>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</si>
  <si>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</si>
  <si>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</si>
  <si>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</si>
  <si>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</si>
  <si>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</si>
  <si>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</si>
  <si>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</si>
  <si>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</si>
  <si>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</si>
  <si>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</si>
  <si>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</si>
  <si>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</si>
  <si>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</si>
  <si>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</si>
  <si>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</si>
  <si>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</si>
  <si>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</si>
  <si>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</si>
  <si>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</si>
  <si>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</si>
  <si>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</si>
  <si>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</si>
  <si>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</si>
  <si>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</si>
  <si>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</si>
  <si>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</si>
  <si>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</si>
  <si>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</si>
  <si>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</si>
  <si>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</si>
  <si>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</si>
  <si>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</si>
  <si>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</si>
  <si>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</si>
  <si>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</si>
  <si>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</si>
  <si>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</si>
  <si>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</si>
  <si>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</si>
  <si>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</si>
  <si>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</si>
  <si>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</si>
  <si>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</si>
  <si>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</si>
  <si>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</si>
  <si>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</si>
  <si>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</si>
  <si>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</si>
  <si>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</si>
  <si>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</si>
  <si>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</si>
  <si>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</si>
  <si>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</si>
  <si>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</si>
  <si>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</si>
  <si>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</si>
  <si>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</si>
  <si>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</si>
  <si>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</si>
  <si>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</si>
  <si>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</si>
  <si>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</si>
  <si>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</si>
  <si>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</si>
  <si>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</si>
  <si>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</si>
  <si>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</si>
  <si>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</si>
  <si>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</si>
  <si>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</si>
  <si>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</si>
  <si>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</si>
  <si>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</si>
  <si>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</si>
  <si>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</si>
  <si>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</si>
  <si>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</si>
  <si>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</si>
  <si>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</si>
  <si>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</si>
  <si>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</si>
  <si>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</si>
  <si>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</si>
  <si>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</si>
  <si>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</si>
  <si>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</si>
  <si>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</si>
  <si>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</si>
  <si>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</si>
  <si>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</si>
  <si>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</si>
  <si>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</si>
  <si>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</si>
  <si>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</si>
  <si>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</si>
  <si>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</si>
  <si>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</si>
  <si>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</si>
  <si>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</si>
  <si>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</si>
  <si>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</si>
  <si>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</si>
  <si>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</si>
  <si>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</si>
  <si>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</si>
  <si>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</si>
  <si>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</si>
  <si>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</si>
  <si>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</si>
  <si>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</si>
  <si>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</si>
  <si>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</si>
  <si>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</si>
  <si>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</si>
  <si>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</si>
  <si>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</si>
  <si>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</si>
  <si>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</si>
  <si>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</si>
  <si>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</si>
  <si>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</si>
  <si>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</si>
  <si>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</si>
  <si>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</si>
  <si>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</si>
  <si>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</si>
  <si>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</si>
  <si>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</si>
  <si>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</si>
  <si>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</si>
  <si>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</si>
  <si>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</si>
  <si>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</si>
  <si>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</si>
  <si>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</si>
  <si>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</si>
  <si>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</si>
  <si>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</si>
  <si>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</si>
  <si>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</si>
  <si>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</si>
  <si>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</si>
  <si>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</si>
  <si>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</si>
  <si>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</si>
  <si>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</si>
  <si>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</si>
  <si>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</si>
  <si>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</si>
  <si>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</si>
  <si>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</si>
  <si>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</si>
  <si>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</si>
  <si>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</si>
  <si>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</si>
  <si>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</si>
  <si>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</si>
  <si>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</si>
  <si>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</si>
  <si>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</si>
  <si>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</si>
  <si>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</si>
  <si>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</si>
  <si>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</si>
  <si>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</si>
  <si>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</si>
  <si>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</si>
  <si>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</si>
  <si>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</si>
  <si>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</si>
  <si>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</si>
  <si>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</si>
  <si>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</si>
  <si>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</si>
  <si>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</si>
  <si>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</si>
  <si>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</si>
  <si>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</si>
  <si>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</si>
  <si>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</si>
  <si>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</si>
  <si>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</si>
  <si>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</si>
  <si>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</si>
  <si>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</si>
  <si>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</si>
  <si>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</si>
  <si>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</si>
  <si>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</si>
  <si>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</si>
  <si>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</si>
  <si>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</si>
  <si>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</si>
  <si>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</si>
  <si>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</si>
  <si>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</si>
  <si>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</si>
  <si>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</si>
  <si>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</si>
  <si>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</si>
  <si>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</si>
  <si>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</si>
  <si>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</si>
  <si>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</si>
  <si>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</si>
  <si>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</si>
  <si>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</si>
  <si>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</si>
  <si>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</si>
  <si>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</si>
  <si>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</si>
  <si>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</si>
  <si>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</si>
  <si>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</si>
  <si>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</si>
  <si>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</si>
  <si>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</si>
  <si>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</si>
  <si>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</si>
  <si>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</si>
  <si>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</si>
  <si>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</si>
  <si>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</si>
  <si>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</si>
  <si>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</si>
  <si>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</si>
  <si>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</si>
  <si>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</si>
  <si>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</si>
  <si>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</si>
  <si>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</si>
  <si>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</si>
  <si>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</si>
  <si>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</si>
  <si>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</si>
  <si>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</si>
  <si>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</si>
  <si>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</si>
  <si>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</si>
  <si>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</si>
  <si>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</si>
  <si>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</si>
  <si>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</si>
  <si>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</si>
  <si>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</si>
  <si>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</si>
  <si>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</si>
  <si>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</si>
  <si>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</si>
  <si>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</si>
  <si>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</si>
  <si>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</si>
  <si>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</si>
  <si>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</si>
  <si>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</si>
  <si>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</si>
  <si>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</si>
  <si>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</si>
  <si>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</si>
  <si>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</si>
  <si>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</si>
  <si>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</si>
  <si>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</si>
  <si>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</si>
  <si>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</si>
  <si>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</si>
  <si>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</si>
  <si>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</si>
  <si>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</si>
  <si>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</si>
  <si>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</si>
  <si>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</si>
  <si>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</si>
  <si>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</si>
  <si>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</si>
  <si>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</si>
  <si>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</si>
  <si>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</si>
  <si>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</si>
  <si>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</si>
  <si>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</si>
  <si>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</si>
  <si>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</si>
  <si>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</si>
  <si>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</si>
  <si>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</si>
  <si>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</si>
  <si>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</si>
  <si>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</si>
  <si>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</si>
  <si>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</si>
  <si>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</si>
  <si>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</si>
  <si>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</si>
  <si>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</si>
  <si>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</si>
  <si>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</si>
  <si>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</si>
  <si>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</si>
  <si>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</si>
  <si>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</si>
  <si>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</si>
  <si>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</si>
  <si>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</si>
  <si>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</si>
  <si>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</si>
  <si>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</si>
  <si>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</si>
  <si>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</si>
  <si>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</si>
  <si>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</si>
  <si>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</si>
  <si>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</si>
  <si>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</si>
  <si>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</si>
  <si>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</si>
  <si>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</si>
  <si>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</si>
  <si>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</si>
  <si>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</si>
  <si>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</si>
  <si>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</si>
  <si>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</si>
  <si>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</si>
  <si>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</si>
  <si>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</si>
  <si>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</si>
  <si>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</si>
  <si>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</si>
  <si>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</si>
  <si>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</si>
  <si>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</si>
  <si>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</si>
  <si>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</si>
  <si>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</si>
  <si>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</si>
  <si>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</si>
  <si>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</si>
  <si>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</si>
  <si>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</si>
  <si>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</si>
  <si>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</si>
  <si>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</si>
  <si>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</si>
  <si>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</si>
  <si>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</si>
  <si>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</si>
  <si>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</si>
  <si>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</si>
  <si>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</si>
  <si>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</si>
  <si>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</si>
  <si>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</si>
  <si>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</si>
  <si>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</si>
  <si>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</si>
  <si>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</si>
  <si>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</si>
  <si>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</si>
  <si>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</si>
  <si>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</si>
  <si>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</si>
  <si>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</si>
  <si>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</si>
  <si>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</si>
  <si>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</si>
  <si>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</si>
  <si>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</si>
  <si>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</si>
  <si>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</si>
  <si>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</si>
  <si>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</si>
  <si>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</si>
  <si>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</si>
  <si>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</si>
  <si>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</si>
  <si>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</si>
  <si>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</si>
  <si>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</si>
  <si>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</si>
  <si>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</si>
  <si>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</si>
  <si>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</si>
  <si>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</si>
  <si>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</si>
  <si>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</si>
  <si>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</si>
  <si>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</si>
  <si>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</si>
  <si>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</si>
  <si>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</si>
  <si>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</si>
  <si>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</si>
  <si>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</si>
  <si>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</si>
  <si>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</si>
  <si>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</si>
  <si>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</si>
  <si>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</si>
  <si>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</si>
  <si>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</si>
  <si>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</si>
  <si>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</si>
  <si>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</si>
  <si>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</si>
  <si>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</si>
  <si>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</si>
  <si>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</si>
  <si>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</si>
  <si>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</si>
  <si>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</si>
  <si>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</si>
  <si>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</si>
  <si>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</si>
  <si>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</si>
  <si>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</si>
  <si>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</si>
  <si>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</si>
  <si>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</si>
  <si>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</si>
  <si>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</si>
  <si>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</si>
  <si>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</si>
  <si>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</si>
  <si>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</si>
  <si>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</si>
  <si>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</si>
  <si>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</si>
  <si>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</si>
  <si>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</si>
  <si>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</si>
  <si>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</si>
  <si>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</si>
  <si>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</si>
  <si>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</si>
  <si>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</si>
  <si>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</si>
  <si>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</si>
  <si>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</si>
  <si>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</si>
  <si>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</si>
  <si>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</si>
  <si>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</si>
  <si>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</si>
  <si>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</si>
  <si>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</si>
  <si>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</si>
  <si>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</si>
  <si>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</si>
  <si>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</si>
  <si>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</si>
  <si>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</si>
  <si>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</si>
  <si>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</si>
  <si>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</si>
  <si>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</si>
  <si>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</si>
  <si>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</si>
  <si>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</si>
  <si>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</si>
  <si>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</si>
  <si>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</si>
  <si>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</si>
  <si>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</si>
  <si>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</si>
  <si>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</si>
  <si>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</si>
  <si>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</si>
  <si>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</si>
  <si>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</si>
  <si>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</si>
  <si>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</si>
  <si>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</si>
  <si>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</si>
  <si>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</si>
  <si>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</si>
  <si>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</si>
  <si>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</si>
  <si>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</si>
  <si>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</si>
  <si>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</si>
  <si>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</si>
  <si>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</si>
  <si>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</si>
  <si>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</si>
  <si>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</si>
  <si>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</si>
  <si>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</si>
  <si>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</si>
  <si>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</si>
  <si>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</si>
  <si>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</si>
  <si>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</si>
  <si>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</si>
  <si>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</si>
  <si>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</si>
  <si>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</si>
  <si>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</si>
  <si>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</si>
  <si>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</si>
  <si>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</si>
  <si>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</si>
  <si>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</si>
  <si>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</si>
  <si>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</si>
  <si>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</si>
  <si>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</si>
  <si>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</si>
  <si>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</si>
  <si>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</si>
  <si>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</si>
  <si>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</si>
  <si>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</si>
  <si>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</si>
  <si>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</si>
  <si>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</si>
  <si>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</si>
  <si>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</si>
  <si>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</si>
  <si>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</si>
  <si>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</si>
  <si>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</si>
  <si>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</si>
  <si>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</si>
  <si>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</si>
  <si>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</si>
  <si>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</si>
  <si>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</si>
  <si>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</si>
  <si>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</si>
  <si>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</si>
  <si>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</si>
  <si>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</si>
  <si>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</si>
  <si>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</si>
  <si>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</si>
  <si>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</si>
  <si>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</si>
  <si>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</si>
  <si>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</si>
  <si>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</si>
  <si>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</si>
  <si>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</si>
  <si>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</si>
  <si>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</si>
  <si>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</si>
  <si>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</si>
  <si>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</si>
  <si>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</si>
  <si>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</si>
  <si>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</si>
  <si>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</si>
  <si>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</si>
  <si>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</si>
  <si>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</si>
  <si>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</si>
  <si>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</si>
  <si>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</si>
  <si>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</si>
  <si>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</si>
  <si>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</si>
  <si>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</si>
  <si>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</si>
  <si>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</si>
  <si>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</si>
  <si>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</si>
  <si>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</si>
  <si>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</si>
  <si>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</si>
  <si>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</si>
  <si>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</si>
  <si>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</si>
  <si>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</si>
  <si>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</si>
  <si>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</si>
  <si>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</si>
  <si>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</si>
  <si>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</si>
  <si>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</si>
  <si>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</si>
  <si>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</si>
  <si>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</si>
  <si>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</si>
  <si>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</si>
  <si>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</si>
  <si>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</si>
  <si>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</si>
  <si>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</si>
  <si>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</si>
  <si>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</si>
  <si>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</si>
  <si>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</si>
  <si>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</si>
  <si>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</si>
  <si>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</si>
  <si>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</si>
  <si>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</si>
  <si>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</si>
  <si>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</si>
  <si>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</si>
  <si>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</si>
  <si>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</si>
  <si>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</si>
  <si>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</si>
  <si>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</si>
  <si>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</si>
  <si>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</si>
  <si>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</si>
  <si>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</si>
  <si>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</si>
  <si>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</si>
  <si>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</si>
  <si>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</si>
  <si>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</si>
  <si>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</si>
  <si>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</si>
  <si>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</si>
  <si>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</si>
  <si>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</si>
  <si>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</si>
  <si>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</si>
  <si>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</si>
  <si>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</si>
  <si>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</si>
  <si>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</si>
  <si>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</si>
  <si>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</si>
  <si>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</si>
  <si>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</si>
  <si>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</si>
  <si>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</si>
  <si>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</si>
  <si>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</si>
  <si>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</si>
  <si>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</si>
  <si>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</si>
  <si>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</si>
  <si>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</si>
  <si>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</si>
  <si>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</si>
  <si>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</si>
  <si>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</si>
  <si>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</si>
  <si>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</si>
  <si>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</si>
  <si>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</si>
  <si>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</si>
  <si>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</si>
  <si>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</si>
  <si>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</si>
  <si>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</si>
  <si>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</si>
  <si>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</si>
  <si>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</si>
  <si>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</si>
  <si>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</si>
  <si>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</si>
  <si>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</si>
  <si>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</si>
  <si>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</si>
  <si>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</si>
  <si>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</si>
  <si>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</si>
  <si>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</si>
  <si>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</si>
  <si>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</si>
  <si>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</si>
  <si>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</si>
  <si>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</si>
  <si>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</si>
  <si>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</si>
  <si>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</si>
  <si>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</si>
  <si>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</si>
  <si>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</si>
  <si>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</si>
  <si>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</si>
  <si>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</si>
  <si>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</si>
  <si>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</si>
  <si>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</si>
  <si>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</si>
  <si>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</si>
  <si>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</si>
  <si>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</si>
  <si>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</si>
  <si>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</si>
  <si>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</si>
  <si>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</si>
  <si>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</si>
  <si>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</si>
  <si>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</si>
  <si>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</si>
  <si>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</si>
  <si>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</si>
  <si>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</si>
  <si>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</si>
  <si>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</si>
  <si>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</si>
  <si>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</si>
  <si>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</si>
  <si>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</si>
  <si>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</si>
  <si>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</si>
  <si>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</si>
  <si>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</si>
  <si>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</si>
  <si>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</si>
  <si>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</si>
  <si>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</si>
  <si>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</si>
  <si>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</si>
  <si>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</si>
  <si>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</si>
  <si>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</si>
  <si>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</si>
  <si>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</si>
  <si>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</si>
  <si>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</si>
  <si>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</si>
  <si>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</si>
  <si>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</si>
  <si>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</si>
  <si>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</si>
  <si>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</si>
  <si>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</si>
  <si>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</si>
  <si>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</si>
  <si>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</si>
  <si>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</si>
  <si>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</si>
  <si>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</si>
  <si>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</si>
  <si>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</si>
  <si>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</si>
  <si>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</si>
  <si>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</si>
  <si>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</si>
  <si>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</si>
  <si>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</si>
  <si>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</si>
  <si>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</si>
  <si>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</si>
  <si>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</si>
  <si>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</si>
  <si>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</si>
  <si>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</si>
  <si>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</si>
  <si>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</si>
  <si>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</si>
  <si>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</si>
  <si>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</si>
  <si>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</si>
  <si>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</si>
  <si>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</si>
  <si>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</si>
  <si>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</si>
  <si>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</si>
  <si>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</si>
  <si>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</si>
  <si>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</si>
  <si>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</si>
  <si>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</si>
  <si>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</si>
  <si>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</si>
  <si>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</si>
  <si>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</si>
  <si>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</si>
  <si>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</si>
  <si>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</si>
  <si>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</si>
  <si>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</si>
  <si>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</si>
  <si>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</si>
  <si>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</si>
  <si>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</si>
  <si>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</si>
  <si>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</si>
  <si>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</si>
  <si>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</si>
  <si>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</si>
  <si>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</si>
  <si>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</si>
  <si>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</si>
  <si>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</si>
  <si>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</si>
  <si>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</si>
  <si>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</si>
  <si>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</si>
  <si>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</si>
  <si>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</si>
  <si>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</si>
  <si>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</si>
  <si>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</si>
  <si>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</si>
  <si>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</si>
  <si>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</si>
  <si>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</si>
  <si>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</si>
  <si>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</si>
  <si>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</si>
  <si>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</si>
  <si>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</si>
  <si>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</si>
  <si>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</si>
  <si>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</si>
  <si>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</si>
  <si>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</si>
  <si>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</si>
  <si>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</si>
  <si>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</si>
  <si>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</si>
  <si>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</si>
  <si>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</si>
  <si>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</si>
  <si>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</si>
  <si>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</si>
  <si>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</si>
  <si>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</si>
  <si>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</si>
  <si>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</si>
  <si>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</si>
  <si>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</si>
  <si>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</si>
  <si>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</si>
  <si>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</si>
  <si>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</si>
  <si>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</si>
  <si>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</si>
  <si>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</si>
  <si>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</si>
  <si>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</si>
  <si>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</si>
  <si>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</si>
  <si>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</si>
  <si>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</si>
  <si>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</si>
  <si>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</si>
  <si>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</si>
  <si>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</si>
  <si>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</si>
  <si>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</si>
  <si>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</si>
  <si>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</si>
  <si>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</si>
  <si>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</si>
  <si>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</si>
  <si>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</si>
  <si>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</si>
  <si>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</si>
  <si>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</si>
  <si>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</si>
  <si>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</si>
  <si>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</si>
  <si>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</si>
  <si>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</si>
  <si>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</si>
  <si>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</si>
  <si>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</si>
  <si>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</si>
  <si>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</si>
  <si>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</si>
  <si>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</si>
  <si>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</si>
  <si>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</si>
  <si>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</si>
  <si>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</si>
  <si>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</si>
  <si>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</si>
  <si>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</si>
  <si>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</si>
  <si>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</si>
  <si>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</si>
  <si>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</si>
  <si>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</si>
  <si>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</si>
  <si>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</si>
  <si>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</si>
  <si>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</si>
  <si>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</si>
  <si>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</si>
  <si>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</si>
  <si>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</si>
  <si>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</si>
  <si>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</si>
  <si>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</si>
  <si>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</si>
  <si>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</si>
  <si>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</si>
  <si>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</si>
  <si>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</si>
  <si>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</si>
  <si>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</si>
  <si>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</si>
  <si>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</si>
  <si>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</si>
  <si>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</si>
  <si>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</si>
  <si>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</si>
  <si>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</si>
  <si>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</si>
  <si>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</si>
  <si>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</si>
  <si>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</si>
  <si>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</si>
  <si>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</si>
  <si>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</si>
  <si>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</si>
  <si>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</si>
  <si>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</si>
  <si>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</si>
  <si>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</si>
  <si>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</si>
  <si>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</si>
  <si>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</si>
  <si>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</si>
  <si>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</si>
  <si>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</si>
  <si>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</si>
  <si>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</si>
  <si>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</si>
  <si>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</si>
  <si>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</si>
  <si>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</si>
  <si>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</si>
  <si>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</si>
  <si>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</si>
  <si>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</si>
  <si>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</si>
  <si>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</si>
  <si>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</si>
  <si>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</si>
  <si>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</si>
  <si>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</si>
  <si>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</si>
  <si>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</si>
  <si>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</si>
  <si>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</si>
  <si>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</si>
  <si>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</si>
  <si>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</si>
  <si>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</si>
  <si>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</si>
  <si>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</si>
  <si>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</si>
  <si>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</si>
  <si>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</si>
  <si>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</si>
  <si>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</si>
  <si>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</si>
  <si>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</si>
  <si>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</si>
  <si>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</si>
  <si>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</si>
  <si>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</si>
  <si>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</si>
  <si>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</si>
  <si>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</si>
  <si>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</si>
  <si>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</si>
  <si>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</si>
  <si>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</si>
  <si>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</si>
  <si>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</si>
  <si>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</si>
  <si>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</si>
  <si>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</si>
  <si>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</si>
  <si>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</si>
  <si>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</si>
  <si>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</si>
  <si>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</si>
  <si>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</si>
  <si>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</si>
  <si>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</si>
  <si>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</si>
  <si>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</si>
  <si>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</si>
  <si>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</si>
  <si>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</si>
  <si>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</si>
  <si>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</si>
  <si>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</si>
  <si>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</si>
  <si>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</si>
  <si>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</si>
  <si>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</si>
  <si>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</si>
  <si>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</si>
  <si>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</si>
  <si>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</si>
  <si>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</si>
  <si>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</si>
  <si>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</si>
  <si>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</si>
  <si>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</si>
  <si>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</si>
  <si>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</si>
  <si>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</si>
  <si>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</si>
  <si>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</si>
  <si>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</si>
  <si>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</si>
  <si>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</si>
  <si>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</si>
  <si>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</si>
  <si>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</si>
  <si>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</si>
  <si>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</si>
  <si>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</si>
  <si>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</si>
  <si>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</si>
  <si>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</si>
  <si>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</si>
  <si>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</si>
  <si>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</si>
  <si>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</si>
  <si>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</si>
  <si>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</si>
  <si>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</si>
  <si>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</si>
  <si>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</si>
  <si>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</si>
  <si>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</si>
  <si>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</si>
  <si>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</si>
  <si>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</si>
  <si>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</si>
  <si>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</si>
  <si>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</si>
  <si>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</si>
  <si>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</si>
  <si>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</si>
  <si>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</si>
  <si>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</si>
  <si>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</si>
  <si>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</si>
  <si>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</si>
  <si>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</si>
  <si>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</si>
  <si>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</si>
  <si>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</si>
  <si>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</si>
  <si>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</si>
  <si>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</si>
  <si>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</si>
  <si>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</si>
  <si>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</si>
  <si>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</si>
  <si>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</si>
  <si>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</si>
  <si>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</si>
  <si>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</si>
  <si>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</si>
  <si>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</si>
  <si>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</si>
  <si>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</si>
  <si>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</si>
  <si>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</si>
  <si>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</si>
  <si>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</si>
  <si>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</si>
  <si>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</si>
  <si>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</si>
  <si>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</si>
  <si>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</si>
  <si>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</si>
  <si>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</si>
  <si>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</si>
  <si>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</si>
  <si>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</si>
  <si>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</si>
  <si>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</si>
  <si>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</si>
  <si>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</si>
  <si>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</si>
  <si>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</si>
  <si>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</si>
  <si>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</si>
  <si>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</si>
  <si>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</si>
  <si>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</si>
  <si>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</si>
  <si>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</si>
  <si>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</si>
  <si>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</si>
  <si>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</si>
  <si>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</si>
  <si>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</si>
  <si>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</si>
  <si>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</si>
  <si>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</si>
  <si>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</si>
  <si>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</si>
  <si>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</si>
  <si>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</si>
  <si>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</si>
  <si>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</si>
  <si>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</si>
  <si>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</si>
  <si>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</si>
  <si>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</si>
  <si>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</si>
  <si>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</si>
  <si>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</si>
  <si>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</si>
  <si>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</si>
  <si>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</si>
  <si>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</si>
  <si>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</si>
  <si>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</si>
  <si>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</si>
  <si>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</si>
  <si>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</si>
  <si>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</si>
  <si>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</si>
  <si>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</si>
  <si>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</si>
  <si>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</si>
  <si>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</si>
  <si>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</si>
  <si>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</si>
  <si>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</si>
  <si>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</si>
  <si>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</si>
  <si>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</si>
  <si>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</si>
  <si>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</si>
  <si>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</si>
  <si>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</si>
  <si>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</si>
  <si>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</si>
  <si>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</si>
  <si>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</si>
  <si>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</si>
  <si>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</si>
  <si>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</si>
  <si>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</si>
  <si>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</si>
  <si>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</si>
  <si>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</si>
  <si>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</si>
  <si>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</si>
  <si>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</si>
  <si>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</si>
  <si>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</si>
  <si>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</si>
  <si>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</si>
  <si>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</si>
  <si>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</si>
  <si>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</si>
  <si>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</si>
  <si>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</si>
  <si>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</si>
  <si>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</si>
  <si>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</si>
  <si>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</si>
  <si>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</si>
  <si>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</si>
  <si>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</si>
  <si>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</si>
  <si>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</si>
  <si>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</si>
  <si>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</si>
  <si>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</si>
  <si>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</si>
  <si>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</si>
  <si>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</si>
  <si>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</si>
  <si>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</si>
  <si>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</si>
  <si>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</si>
  <si>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</si>
  <si>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</si>
  <si>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</si>
  <si>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</si>
  <si>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</si>
  <si>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</si>
  <si>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</si>
  <si>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</si>
  <si>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</si>
  <si>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</si>
  <si>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</si>
  <si>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</si>
  <si>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</si>
  <si>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</si>
  <si>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</si>
  <si>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</si>
  <si>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</si>
  <si>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</si>
  <si>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</si>
  <si>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</si>
  <si>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</si>
  <si>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</si>
  <si>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</si>
  <si>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</si>
  <si>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</si>
  <si>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</si>
  <si>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</si>
  <si>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</si>
  <si>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</si>
  <si>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</si>
  <si>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</si>
  <si>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</si>
  <si>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</si>
  <si>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</si>
  <si>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</si>
  <si>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</si>
  <si>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</si>
  <si>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</si>
  <si>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</si>
  <si>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</si>
  <si>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</si>
  <si>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</si>
  <si>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</si>
  <si>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</si>
  <si>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</si>
  <si>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</si>
  <si>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</si>
  <si>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</si>
  <si>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</si>
  <si>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</si>
  <si>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</si>
  <si>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</si>
  <si>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</si>
  <si>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</si>
  <si>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</si>
  <si>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</si>
  <si>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</si>
  <si>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</si>
  <si>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</si>
  <si>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</si>
  <si>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</si>
  <si>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</si>
  <si>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</si>
  <si>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</si>
  <si>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</si>
  <si>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</si>
  <si>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</si>
  <si>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</si>
  <si>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</si>
  <si>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</si>
  <si>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</si>
  <si>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</si>
  <si>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</si>
  <si>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</si>
  <si>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</si>
  <si>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</si>
  <si>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</si>
  <si>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</si>
  <si>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</si>
  <si>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</si>
  <si>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</si>
  <si>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</si>
  <si>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</si>
  <si>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</si>
  <si>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</si>
  <si>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</si>
  <si>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</si>
  <si>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</si>
  <si>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</si>
  <si>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</si>
  <si>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</si>
  <si>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</si>
  <si>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</si>
  <si>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</si>
  <si>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</si>
  <si>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</si>
  <si>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</si>
  <si>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</si>
  <si>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</si>
  <si>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</si>
  <si>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</si>
  <si>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</si>
  <si>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</si>
  <si>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</si>
  <si>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</si>
  <si>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</si>
  <si>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</si>
  <si>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</si>
  <si>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</si>
  <si>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</si>
  <si>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</si>
  <si>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</si>
  <si>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</si>
  <si>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</si>
  <si>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</si>
  <si>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</si>
  <si>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</si>
  <si>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</si>
  <si>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</si>
  <si>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</si>
  <si>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</si>
  <si>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</si>
  <si>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</si>
  <si>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</si>
  <si>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</si>
  <si>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</si>
  <si>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</si>
  <si>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</si>
  <si>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</si>
  <si>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</si>
  <si>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</si>
  <si>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</si>
  <si>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</si>
  <si>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</si>
  <si>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</si>
  <si>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</si>
  <si>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</si>
  <si>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</si>
  <si>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</si>
  <si>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</si>
  <si>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</si>
  <si>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</si>
  <si>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</si>
  <si>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</si>
  <si>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</si>
  <si>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</si>
  <si>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</si>
  <si>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</si>
  <si>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</si>
  <si>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</si>
  <si>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</si>
  <si>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</si>
  <si>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</si>
  <si>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</si>
  <si>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</si>
  <si>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</si>
  <si>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</si>
  <si>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</si>
  <si>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</si>
  <si>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</si>
  <si>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</si>
  <si>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</si>
  <si>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</si>
  <si>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</si>
  <si>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</si>
  <si>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</si>
  <si>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</si>
  <si>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</si>
  <si>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</si>
  <si>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</si>
  <si>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</si>
  <si>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</si>
  <si>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</si>
  <si>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</si>
  <si>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</si>
  <si>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</si>
  <si>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</si>
  <si>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</si>
  <si>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</si>
  <si>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</si>
  <si>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</si>
  <si>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</si>
  <si>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</si>
  <si>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</si>
  <si>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</si>
  <si>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</si>
  <si>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</si>
  <si>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</si>
  <si>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</si>
  <si>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</si>
  <si>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</si>
  <si>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</si>
  <si>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</si>
  <si>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</si>
  <si>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</si>
  <si>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</si>
  <si>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</si>
  <si>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</si>
  <si>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</si>
  <si>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</si>
  <si>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</si>
  <si>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</si>
  <si>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</si>
  <si>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</si>
  <si>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</si>
  <si>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</si>
  <si>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</si>
  <si>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</si>
  <si>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</si>
  <si>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</si>
  <si>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</si>
  <si>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</si>
  <si>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</si>
  <si>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</si>
  <si>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</si>
  <si>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</si>
  <si>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</si>
  <si>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</si>
  <si>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</si>
  <si>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</si>
  <si>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</si>
  <si>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</si>
  <si>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</si>
  <si>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</si>
  <si>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</si>
  <si>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</si>
  <si>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</si>
  <si>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</si>
  <si>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</si>
  <si>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</si>
  <si>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</si>
  <si>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</si>
  <si>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</si>
  <si>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</si>
  <si>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</si>
  <si>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</si>
  <si>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</si>
  <si>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</si>
  <si>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</si>
  <si>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</si>
  <si>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</si>
  <si>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</si>
  <si>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</si>
  <si>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</si>
  <si>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</si>
  <si>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</si>
  <si>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</si>
  <si>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</si>
  <si>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</si>
  <si>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</si>
  <si>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</si>
  <si>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</si>
  <si>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</si>
  <si>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</si>
  <si>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</si>
  <si>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</si>
  <si>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</si>
  <si>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</si>
  <si>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</si>
  <si>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</si>
  <si>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</si>
  <si>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</si>
  <si>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</si>
  <si>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</si>
  <si>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</si>
  <si>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</si>
  <si>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</si>
  <si>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</si>
  <si>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</si>
  <si>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</si>
  <si>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</si>
  <si>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</si>
  <si>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</si>
  <si>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</si>
  <si>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</si>
  <si>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</si>
  <si>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</si>
  <si>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</si>
  <si>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</si>
  <si>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</si>
  <si>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</si>
  <si>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</si>
  <si>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</si>
  <si>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</si>
  <si>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</si>
  <si>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</si>
  <si>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</si>
  <si>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</si>
  <si>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</si>
  <si>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</si>
  <si>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</si>
  <si>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</si>
  <si>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</si>
  <si>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</si>
  <si>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</si>
  <si>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</si>
  <si>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</si>
  <si>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</si>
  <si>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</si>
  <si>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</si>
  <si>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</si>
  <si>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</si>
  <si>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</si>
  <si>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</si>
  <si>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</si>
  <si>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</si>
  <si>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</si>
  <si>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</si>
  <si>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</si>
  <si>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</si>
  <si>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LINBRAZE S.r.l.</t>
  </si>
  <si>
    <t xml:space="preserve">C/da Torre Chimera - SP180 - 93019 Sommatino - Italy	</t>
  </si>
  <si>
    <t xml:space="preserve">Mrs Rosalia BLANDA	</t>
  </si>
  <si>
    <t>rosalia.blanda@linbraze.com</t>
  </si>
  <si>
    <t>+390922871694</t>
  </si>
  <si>
    <t>President</t>
  </si>
  <si>
    <t>Mr. Antonio DI PRIMA</t>
  </si>
  <si>
    <t>antonio.diprima@linbraze.com</t>
  </si>
  <si>
    <t>Many smelters are not listed  and many suppliers don't furnish answer with the required RMI EMRT Template but only policy or declaration</t>
  </si>
  <si>
    <t>https://www.linbraze.com/conflict-minerals-policy.html</t>
  </si>
  <si>
    <t>MES8704</t>
  </si>
  <si>
    <t>CULNICO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</si>
</sst>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5" fillId="45" borderId="56" xfId="829"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Colore 1" xfId="688" builtinId="30" customBuiltin="1"/>
    <cellStyle name="20% - Colore 2" xfId="692" builtinId="34" customBuiltin="1"/>
    <cellStyle name="20% - Colore 3" xfId="696" builtinId="38" customBuiltin="1"/>
    <cellStyle name="20% - Colore 4" xfId="700" builtinId="42" customBuiltin="1"/>
    <cellStyle name="20% - Colore 5" xfId="704" builtinId="46" customBuiltin="1"/>
    <cellStyle name="20% - Colore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Colore 1" xfId="689" builtinId="31" customBuiltin="1"/>
    <cellStyle name="40% - Colore 2" xfId="693" builtinId="35" customBuiltin="1"/>
    <cellStyle name="40% - Colore 3" xfId="697" builtinId="39" customBuiltin="1"/>
    <cellStyle name="40% - Colore 4" xfId="701" builtinId="43" customBuiltin="1"/>
    <cellStyle name="40% - Colore 5" xfId="705" builtinId="47" customBuiltin="1"/>
    <cellStyle name="40% - Colore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Colore 1" xfId="690" builtinId="32" customBuiltin="1"/>
    <cellStyle name="60% - Colore 2" xfId="694" builtinId="36" customBuiltin="1"/>
    <cellStyle name="60% - Colore 3" xfId="698" builtinId="40" customBuiltin="1"/>
    <cellStyle name="60% - Colore 4" xfId="702" builtinId="44" customBuiltin="1"/>
    <cellStyle name="60% - Colore 5" xfId="706" builtinId="48" customBuiltin="1"/>
    <cellStyle name="60% - Colore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olo" xfId="681" builtinId="22" customBuiltin="1"/>
    <cellStyle name="Calculation 2" xfId="32" xr:uid="{00000000-0005-0000-0000-00004E000000}"/>
    <cellStyle name="Calculation 2 2" xfId="623" xr:uid="{00000000-0005-0000-0000-00004F000000}"/>
    <cellStyle name="Cella collegata" xfId="682" builtinId="24" customBuiltin="1"/>
    <cellStyle name="Cella da controllare" xfId="683" builtinId="23" customBuiltin="1"/>
    <cellStyle name="Check Cell 2" xfId="33" xr:uid="{00000000-0005-0000-0000-000051000000}"/>
    <cellStyle name="Check Cell 2 2" xfId="624" xr:uid="{00000000-0005-0000-0000-000052000000}"/>
    <cellStyle name="Collegamento ipertestuale" xfId="829" builtinId="8"/>
    <cellStyle name="Colore 1" xfId="687" builtinId="29" customBuiltin="1"/>
    <cellStyle name="Colore 2" xfId="691" builtinId="33" customBuiltin="1"/>
    <cellStyle name="Colore 3" xfId="695" builtinId="37" customBuiltin="1"/>
    <cellStyle name="Colore 4" xfId="699" builtinId="41" customBuiltin="1"/>
    <cellStyle name="Colore 5" xfId="703" builtinId="45" customBuiltin="1"/>
    <cellStyle name="Colore 6" xfId="707"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eutrale" xfId="678" builtinId="28" customBuiltin="1"/>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rmale" xfId="0" builtinId="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sto avviso" xfId="684" builtinId="11" customBuiltin="1"/>
    <cellStyle name="Testo descrittivo" xfId="685" builtinId="53" customBuiltin="1"/>
    <cellStyle name="Title 2" xfId="589" xr:uid="{00000000-0005-0000-0000-0000BF020000}"/>
    <cellStyle name="Titolo" xfId="671" builtinId="15" customBuiltin="1"/>
    <cellStyle name="Titolo 1" xfId="672" builtinId="16" customBuiltin="1"/>
    <cellStyle name="Titolo 2" xfId="673" builtinId="17" customBuiltin="1"/>
    <cellStyle name="Titolo 3" xfId="674" builtinId="18" customBuiltin="1"/>
    <cellStyle name="Titolo 4" xfId="675" builtinId="19" customBuiltin="1"/>
    <cellStyle name="Total 2" xfId="590" xr:uid="{00000000-0005-0000-0000-0000C1020000}"/>
    <cellStyle name="Totale" xfId="686" builtinId="25" customBuiltin="1"/>
    <cellStyle name="Valore non valido" xfId="677" builtinId="27" customBuiltin="1"/>
    <cellStyle name="Valore valido" xfId="676" builtinId="26"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linbraze.com/conflict-minerals-policy.html" TargetMode="External"/><Relationship Id="rId2" Type="http://schemas.openxmlformats.org/officeDocument/2006/relationships/hyperlink" Target="mailto:antonio.diprima@linbraze.com" TargetMode="External"/><Relationship Id="rId1" Type="http://schemas.openxmlformats.org/officeDocument/2006/relationships/hyperlink" Target="mailto:rosalia.blanda@linbraz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8"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44A3DE5C-5C40-47C8-A12E-8AAAC3CE7685}"/>
    </customSheetView>
    <customSheetView guid="{C59130F4-2E03-5E48-94CE-6E4A0484DB9E}" showAutoFilter="1">
      <selection activeCell="C1" sqref="C1:D65536"/>
      <pageMargins left="0" right="0" top="0" bottom="0" header="0" footer="0"/>
      <pageSetup orientation="portrait"/>
      <headerFooter alignWithMargins="0"/>
      <autoFilter ref="B1:C1" xr:uid="{044178A4-7684-43AD-AEF9-47EB751C7E7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71" workbookViewId="0">
      <selection activeCell="E89" sqref="E8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12820</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12821</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12822</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12823</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12824</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12826</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12823</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45078</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28</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t="s">
        <v>23</v>
      </c>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27</v>
      </c>
      <c r="E38" s="328"/>
      <c r="F38" s="41"/>
      <c r="G38" s="322" t="s">
        <v>12827</v>
      </c>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27</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t="s">
        <v>33</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27</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12828</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23</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23</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297AB5A9-9DEB-4541-A26C-508AE1C22F80}"/>
    <hyperlink ref="D20" r:id="rId2" xr:uid="{9221CCC2-5791-48A5-A954-7485FBEBF20C}"/>
    <hyperlink ref="G71" r:id="rId3" xr:uid="{7531CCAC-6F28-4003-95A9-A479029FA022}"/>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6" activePane="bottomLeft" state="frozen"/>
      <selection activeCell="B24" sqref="B24:J24"/>
      <selection pane="bottomLeft" activeCell="C5" sqref="C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
        <v>44</v>
      </c>
      <c r="C5" s="153" t="s">
        <v>303</v>
      </c>
      <c r="D5" s="150"/>
      <c r="E5" s="150" t="str">
        <f ca="1">IF(ISERROR($V5),"",OFFSET('Smelter Look-up'!$D$4,$V5-4,0)&amp;"")</f>
        <v>CANADA</v>
      </c>
      <c r="F5" s="150" t="str">
        <f ca="1">IF(ISERROR($V5),"",OFFSET('Smelter Look-up'!$E$4,$V5-4,0))</f>
        <v>CID003584</v>
      </c>
      <c r="G5" s="150" t="str">
        <f ca="1">IF(C5=$X$4,"Enter smelter details",IF(ISERROR($V5),"",OFFSET('Smelter Look-up'!$F$4,$V5-4,0)))</f>
        <v>RMI</v>
      </c>
      <c r="H5" s="208">
        <f ca="1">IF(ISERROR($V5),"",OFFSET('Smelter Look-up'!$G$4,$V5-4,0))</f>
        <v>0</v>
      </c>
      <c r="I5" s="209" t="str">
        <f ca="1">IF(ISERROR($V5),"",OFFSET('Smelter Look-up'!$H$4,$V5-4,0))</f>
        <v>Long Harbour</v>
      </c>
      <c r="J5" s="209" t="str">
        <f ca="1">IF(ISERROR($V5),"",OFFSET('Smelter Look-up'!$I$4,$V5-4,0))</f>
        <v>Newfoundland and Labrador</v>
      </c>
      <c r="K5" s="151"/>
      <c r="L5" s="151"/>
      <c r="M5" s="151"/>
      <c r="N5" s="151"/>
      <c r="O5" s="151"/>
      <c r="P5" s="211"/>
      <c r="Q5" s="152"/>
      <c r="R5" s="150" t="str">
        <f ca="1">IF(ISERROR($V5),"",OFFSET('Smelter Look-up'!$C$4,$V5-4,0)&amp;"")</f>
        <v>Vale – Long Harbour Processing Plant (LHPP)</v>
      </c>
      <c r="S5" s="156" t="str">
        <f t="shared" ref="S5:S63" ca="1" si="0">IF(B5="","",IF(ISERROR(MATCH($E5,CL,0)),"Unknown",INDIRECT("'C'!$A$"&amp;MATCH($E5,CL,0)+1)))</f>
        <v>CA</v>
      </c>
      <c r="T5" s="156" t="str">
        <f ca="1">IF(B5="","",IF(ISERROR(MATCH($J5,SorP!$B$1:$B$5661,0)),"",INDIRECT("'SorP'!$A$"&amp;MATCH($J5,SorP!$B$1:$B$5661,0))))</f>
        <v>CA-NL</v>
      </c>
      <c r="U5" s="169"/>
      <c r="V5" s="170">
        <f>IF(C5="",NA(),MATCH($B5&amp;$C5,'Smelter Look-up'!$J:$J,0))</f>
        <v>119</v>
      </c>
      <c r="X5" s="171">
        <f t="shared" ref="X5:X62" ca="1" si="1">IF(AND(C5="Smelter not listed",OR(LEN(D5)=0,LEN(E5)=0)),1,0)</f>
        <v>0</v>
      </c>
      <c r="AB5" s="171" t="str">
        <f t="shared" ref="AB5:AB62" si="2">B5&amp;C5</f>
        <v>CobaltVale – Long Harbour Processing Plant (LHPP)</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2" activePane="bottomRight" state="frozen"/>
      <selection pane="topRight" activeCell="B24" sqref="B24:J24"/>
      <selection pane="bottomLeft" activeCell="B24" sqref="B24:J24"/>
      <selection pane="bottomRight" activeCell="D60" sqref="D60"/>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LINBRAZE S.r.l.</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 xml:space="preserve">Mrs Rosalia BLANDA	</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rosalia.blanda@linbraze.com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+390922871694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Mr. Antonio DI PRIMA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antonio.diprima@linbraze.com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+390922871694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45078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Not applicable for this declaration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50% or less</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1.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Unknown</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https://www.linbraze.com/conflict-minerals-policy.html</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D11" sqref="D11"/>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12829</v>
      </c>
      <c r="C6" s="90" t="s">
        <v>12829</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t="s">
        <v>12830</v>
      </c>
      <c r="C7" s="90" t="s">
        <v>12830</v>
      </c>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A01293F8-F4CC-4271-B9D8-A5208B178D42}"/>
    </customSheetView>
    <customSheetView guid="{C59130F4-2E03-5E48-94CE-6E4A0484DB9E}" showAutoFilter="1">
      <selection activeCell="E4" sqref="E4"/>
      <pageMargins left="0" right="0" top="0" bottom="0" header="0" footer="0"/>
      <pageSetup paperSize="9" orientation="portrait"/>
      <headerFooter alignWithMargins="0"/>
      <autoFilter ref="B1:N1" xr:uid="{688DDC5E-3481-45AB-A1AB-8E6D7813E0D7}"/>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Giuseppe Di Prima</cp:lastModifiedBy>
  <cp:revision/>
  <dcterms:created xsi:type="dcterms:W3CDTF">2010-06-21T21:00:23Z</dcterms:created>
  <dcterms:modified xsi:type="dcterms:W3CDTF">2023-12-04T11:34:39Z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